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sQp7eGU+nlwfgjenQe2ezuizk/e/XX9Q7QRRHVKOpBBBJvSCJJOQ1TVdBIfpLJctg5K7XAHgrj458MPJDHP1fA==" workbookSaltValue="7xqvAfV/T0p5hZYy/v8Jfg==" workbookSpinCount="100000"/>
  <bookViews>
    <workbookView xWindow="0" yWindow="0" windowWidth="23040" windowHeight="12960"/>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<sst xmlns="http://schemas.openxmlformats.org/spreadsheetml/2006/main" xmlns:r="http://schemas.openxmlformats.org/officeDocument/2006/relationships" count="116" uniqueCount="116">
  <si>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</si>
  <si>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</si>
  <si>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</si>
  <si>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</si>
  <si>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</si>
  <si>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</si>
  <si>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</si>
  <si>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</si>
  <si>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</si>
  <si>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</si>
  <si>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</si>
  <si>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</si>
  <si>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</si>
  <si>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</si>
  <si>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</si>
  <si>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</si>
  <si>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</si>
  <si>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</si>
  <si>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</si>
  <si>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</si>
  <si>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</si>
  <si>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</si>
  <si>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</si>
  <si>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</si>
  <si>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</si>
  <si>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</si>
  <si>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</si>
  <si>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</si>
  <si>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</si>
  <si>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</si>
  <si>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</si>
  <si>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</si>
  <si>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</si>
  <si>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</si>
  <si>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</si>
  <si>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</si>
  <si>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</si>
  <si>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</si>
  <si>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</si>
  <si>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</si>
  <si>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</si>
  <si>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</si>
  <si>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</si>
  <si>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</si>
  <si>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</si>
  <si>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</si>
  <si>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</si>
  <si>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</si>
  <si>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</si>
  <si>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</si>
  <si>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</si>
  <si>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</si>
  <si>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</si>
  <si>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</si>
  <si>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</si>
  <si>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</si>
  <si>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</si>
  <si>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静岡県　南伊豆町</t>
  </si>
  <si>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</si>
  <si>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</si>
  <si>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</si>
  <si>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</si>
  <si>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</si>
  <si>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</si>
  <si>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</si>
  <si>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</si>
  <si>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</si>
  <si>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</si>
  <si>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</si>
  <si>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</si>
  <si>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</si>
  <si>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</si>
  <si>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</si>
  <si>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</si>
  <si>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</si>
  <si>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</si>
  <si>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</si>
  <si>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</si>
  <si>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</si>
  <si>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</si>
  <si>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</si>
  <si>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</si>
  <si>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</si>
  <si>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</si>
  <si>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</si>
  <si>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</si>
  <si>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</si>
  <si>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</si>
  <si>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</si>
  <si>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</si>
  <si>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</si>
  <si>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</si>
  <si>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</si>
  <si>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</si>
  <si>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</si>
  <si>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</si>
  <si>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</si>
  <si>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法非適用</t>
  </si>
  <si>
    <t>下水道事業</t>
  </si>
  <si>
    <t>公共下水道</t>
  </si>
  <si>
    <t>Cd2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</si>
  <si>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</si>
  <si>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</si>
  <si>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</si>
  <si>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</si>
  <si>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</si>
  <si>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</si>
  <si>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</si>
  <si>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</si>
  <si>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</si>
  <si>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</si>
  <si>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</si>
  <si>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</si>
  <si>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【③管渠改善率】
　令和4年度は管渠の更新・改良・維持工事を実施していない。</t>
  </si>
  <si>
    <t>　経費回収率や汚水処理原価については、打ち切り決算による影響を大きく受けており、その数値自体で状況を分析することはできない。
　前年度までの経費回収率については類似団体と比較して低い値となっており、令和４年度も同程度の低い値であったことが想定される。経費回収率の改善が必要である。また、施設利用率が50％程度であることと水洗化率をみると、前提としている施設の規模を活用できていないことがわかる。
　令和５年度に法適化している。</t>
    <rPh sb="64" eb="67">
      <t>ゼンネンド</t>
    </rPh>
    <rPh sb="80" eb="82">
      <t>ルイジ</t>
    </rPh>
    <rPh sb="89" eb="90">
      <t>ヒク</t>
    </rPh>
    <rPh sb="99" eb="101">
      <t>レイワ</t>
    </rPh>
    <rPh sb="102" eb="104">
      <t>ネンド</t>
    </rPh>
    <rPh sb="109" eb="110">
      <t>ヒク</t>
    </rPh>
    <rPh sb="111" eb="112">
      <t>アタイ</t>
    </rPh>
    <rPh sb="119" eb="121">
      <t>ソウテイ</t>
    </rPh>
    <rPh sb="125" eb="130">
      <t>ケイヒカイシュウリツ</t>
    </rPh>
    <rPh sb="131" eb="133">
      <t>カイゼン</t>
    </rPh>
    <rPh sb="134" eb="136">
      <t>ヒツヨウ</t>
    </rPh>
    <rPh sb="143" eb="148">
      <t>シセツリヨウリツ</t>
    </rPh>
    <rPh sb="152" eb="154">
      <t>テイド</t>
    </rPh>
    <rPh sb="160" eb="163">
      <t>スイセンカ</t>
    </rPh>
    <rPh sb="163" eb="164">
      <t>リツ</t>
    </rPh>
    <rPh sb="169" eb="171">
      <t>ゼンテイ</t>
    </rPh>
    <rPh sb="176" eb="178">
      <t>シセツ</t>
    </rPh>
    <rPh sb="179" eb="181">
      <t>キボ</t>
    </rPh>
    <rPh sb="182" eb="184">
      <t>カツヨウ</t>
    </rPh>
    <rPh sb="199" eb="201">
      <t>レイワ</t>
    </rPh>
    <rPh sb="202" eb="204">
      <t>ネンド</t>
    </rPh>
    <rPh sb="205" eb="208">
      <t>ホウテキカ</t>
    </rPh>
    <phoneticPr fontId="1"/>
  </si>
  <si>
    <r>
      <t>【①収益的収支比率】
　打ち切り決算により、総費用が</t>
    </r>
    <r>
      <rPr>
        <sz val="11"/>
        <color auto="1"/>
        <rFont val="ＭＳ ゴシック"/>
      </rPr>
      <t>減少し、大幅に上昇している。
【④企業債残高対事業規模比率】
　打ち切り決算により、一般会計負担額が低くなり、高くなっている。
【⑤経費回収率】
　打ち切り決算の影響により、汚水処理費が低くなり、高くなっている。
【⑥汚水処理原価】
　打ち切り決算により、汚水処理費が低くなり、減少している。施設の維持管理に係る委託経費については、内容の精査により抑制を図っている。
【⑦施設利用率】
　排水量の増加により微増しているものの、類似団体と比較して同等の値になっている。排水量の増加要因は不詳であるが、コロナ禍からの回復傾向によるものだと考えられる。
【⑧水洗化率】
　排水路の延長工事を実施していないため水洗化率の大きな増減はない。類似団体と比較して低い値となっている。区域内の建物の新築には下水道法による強制接続が適用されるため、その分の微増がある。</t>
    </r>
    <rPh sb="12" eb="13">
      <t>ウ</t>
    </rPh>
    <rPh sb="14" eb="15">
      <t>キ</t>
    </rPh>
    <rPh sb="16" eb="18">
      <t>ケッサン</t>
    </rPh>
    <rPh sb="22" eb="25">
      <t>ソウヒヨウ</t>
    </rPh>
    <rPh sb="30" eb="32">
      <t>オオハバ</t>
    </rPh>
    <rPh sb="33" eb="35">
      <t>ジョウショウ</t>
    </rPh>
    <rPh sb="70" eb="72">
      <t>カイケイ</t>
    </rPh>
    <rPh sb="100" eb="101">
      <t>ウ</t>
    </rPh>
    <rPh sb="102" eb="103">
      <t>キ</t>
    </rPh>
    <rPh sb="104" eb="106">
      <t>ケッサン</t>
    </rPh>
    <rPh sb="107" eb="109">
      <t>エイキョウ</t>
    </rPh>
    <rPh sb="124" eb="125">
      <t>タカ</t>
    </rPh>
    <rPh sb="144" eb="145">
      <t>ウ</t>
    </rPh>
    <rPh sb="146" eb="147">
      <t>キ</t>
    </rPh>
    <rPh sb="148" eb="150">
      <t>ケッサン</t>
    </rPh>
    <rPh sb="158" eb="159">
      <t>ヒ</t>
    </rPh>
    <rPh sb="165" eb="167">
      <t>ゲンショウ</t>
    </rPh>
    <rPh sb="172" eb="174">
      <t>シセツ</t>
    </rPh>
    <rPh sb="175" eb="179">
      <t>イジカンリ</t>
    </rPh>
    <rPh sb="180" eb="181">
      <t>カカ</t>
    </rPh>
    <rPh sb="182" eb="186">
      <t>イタクケイヒ</t>
    </rPh>
    <rPh sb="192" eb="194">
      <t>ナイヨウ</t>
    </rPh>
    <rPh sb="195" eb="197">
      <t>セイサ</t>
    </rPh>
    <rPh sb="200" eb="202">
      <t>ヨクセイ</t>
    </rPh>
    <rPh sb="203" eb="204">
      <t>ハカ</t>
    </rPh>
    <rPh sb="220" eb="223">
      <t>ハイスイリョウ</t>
    </rPh>
    <rPh sb="224" eb="226">
      <t>ゾウカ</t>
    </rPh>
    <rPh sb="229" eb="231">
      <t>ビゾウ</t>
    </rPh>
    <rPh sb="259" eb="262">
      <t>ハイスイリョウ</t>
    </rPh>
    <rPh sb="263" eb="267">
      <t>ゾウカヨウイン</t>
    </rPh>
    <rPh sb="268" eb="270">
      <t>フショウ</t>
    </rPh>
    <rPh sb="278" eb="279">
      <t>カ</t>
    </rPh>
    <rPh sb="282" eb="284">
      <t>カイフク</t>
    </rPh>
    <rPh sb="284" eb="286">
      <t>ケイコウ</t>
    </rPh>
    <rPh sb="293" eb="294">
      <t>カンガ</t>
    </rPh>
    <rPh sb="309" eb="312">
      <t>ハイスイロ</t>
    </rPh>
    <rPh sb="313" eb="315">
      <t>エンチョウ</t>
    </rPh>
    <rPh sb="315" eb="317">
      <t>コウジ</t>
    </rPh>
    <rPh sb="360" eb="363">
      <t>クイキナイ</t>
    </rPh>
    <rPh sb="364" eb="366">
      <t>タテモノ</t>
    </rPh>
    <rPh sb="367" eb="369">
      <t>シンチク</t>
    </rPh>
    <rPh sb="371" eb="375">
      <t>ゲスイドウホウ</t>
    </rPh>
    <rPh sb="378" eb="382">
      <t>キョウセイセツゾク</t>
    </rPh>
    <rPh sb="383" eb="385">
      <t>テキヨウ</t>
    </rPh>
    <rPh sb="393" eb="394">
      <t>ブン</t>
    </rPh>
    <rPh sb="395" eb="397">
      <t>ビゾウ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</si>
</sst>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quot;-&quot;">
                  <c:v>2.5499999999999998</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0.12</c:v>
                </c:pt>
                <c:pt idx="1">
                  <c:v>0.1</c:v>
                </c:pt>
                <c:pt idx="2">
                  <c:v>0.32</c:v>
                </c:pt>
                <c:pt idx="3">
                  <c:v>0.1</c:v>
                </c:pt>
                <c:pt idx="4">
                  <c:v>9.e-002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53.44</c:v>
                </c:pt>
                <c:pt idx="1">
                  <c:v>58.54</c:v>
                </c:pt>
                <c:pt idx="2">
                  <c:v>48.18</c:v>
                </c:pt>
                <c:pt idx="3">
                  <c:v>48.84</c:v>
                </c:pt>
                <c:pt idx="4">
                  <c:v>52.27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49.68</c:v>
                </c:pt>
                <c:pt idx="1">
                  <c:v>49.27</c:v>
                </c:pt>
                <c:pt idx="2">
                  <c:v>49.47</c:v>
                </c:pt>
                <c:pt idx="3">
                  <c:v>48.19</c:v>
                </c:pt>
                <c:pt idx="4">
                  <c:v>47.32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53.38</c:v>
                </c:pt>
                <c:pt idx="1">
                  <c:v>53.91</c:v>
                </c:pt>
                <c:pt idx="2">
                  <c:v>54.71</c:v>
                </c:pt>
                <c:pt idx="3">
                  <c:v>55.56</c:v>
                </c:pt>
                <c:pt idx="4">
                  <c:v>58.42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83.35</c:v>
                </c:pt>
                <c:pt idx="1">
                  <c:v>83.16</c:v>
                </c:pt>
                <c:pt idx="2">
                  <c:v>82.06</c:v>
                </c:pt>
                <c:pt idx="3">
                  <c:v>82.26</c:v>
                </c:pt>
                <c:pt idx="4">
                  <c:v>81.33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100.9</c:v>
                </c:pt>
                <c:pt idx="1">
                  <c:v>100</c:v>
                </c:pt>
                <c:pt idx="2">
                  <c:v>100</c:v>
                </c:pt>
                <c:pt idx="3">
                  <c:v>100</c:v>
                </c:pt>
                <c:pt idx="4">
                  <c:v>110.18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formatCode="#,##0.00;&quot;△&quot;#,##0.00;&quot;-&quot;">
                  <c:v>2413.98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1048.23</c:v>
                </c:pt>
                <c:pt idx="1">
                  <c:v>1130.42</c:v>
                </c:pt>
                <c:pt idx="2">
                  <c:v>1245.0999999999999</c:v>
                </c:pt>
                <c:pt idx="3">
                  <c:v>1108.8</c:v>
                </c:pt>
                <c:pt idx="4">
                  <c:v>1194.56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56.05</c:v>
                </c:pt>
                <c:pt idx="1">
                  <c:v>57.77</c:v>
                </c:pt>
                <c:pt idx="2">
                  <c:v>49.12</c:v>
                </c:pt>
                <c:pt idx="3">
                  <c:v>50.61</c:v>
                </c:pt>
                <c:pt idx="4">
                  <c:v>59.32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78.92</c:v>
                </c:pt>
                <c:pt idx="1">
                  <c:v>74.17</c:v>
                </c:pt>
                <c:pt idx="2">
                  <c:v>79.77</c:v>
                </c:pt>
                <c:pt idx="3">
                  <c:v>79.63</c:v>
                </c:pt>
                <c:pt idx="4">
                  <c:v>76.78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226.53</c:v>
                </c:pt>
                <c:pt idx="1">
                  <c:v>220.61</c:v>
                </c:pt>
                <c:pt idx="2">
                  <c:v>264.27999999999997</c:v>
                </c:pt>
                <c:pt idx="3">
                  <c:v>256.39999999999998</c:v>
                </c:pt>
                <c:pt idx="4">
                  <c:v>218.84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220.31</c:v>
                </c:pt>
                <c:pt idx="1">
                  <c:v>230.95</c:v>
                </c:pt>
                <c:pt idx="2">
                  <c:v>214.56</c:v>
                </c:pt>
                <c:pt idx="3">
                  <c:v>213.66</c:v>
                </c:pt>
                <c:pt idx="4">
                  <c:v>224.31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9580"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402455"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355330"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308205"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9580"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402455"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355330"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308205"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95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7200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9905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443605"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7396480"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1349355"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5302230"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【652.82】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5302230"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1349355"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【59.10】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7396480"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【138.29】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443605"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【97.61】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497705"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9785350"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5038705"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440555" y="3000375"/>
          <a:ext cx="361632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8402955" y="3000375"/>
          <a:ext cx="361632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06730" y="10935335"/>
          <a:ext cx="465137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5777230" y="10935335"/>
          <a:ext cx="465137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E10" zoomScale="85" zoomScaleNormal="85" workbookViewId="0">
      <selection activeCell="BL16" sqref="BL16:BZ44"/>
    </sheetView>
  </sheetViews>
  <sheetFormatPr defaultColWidth="2.6640625" defaultRowHeight="13"/>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南伊豆町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6</v>
      </c>
      <c r="C7" s="5"/>
      <c r="D7" s="5"/>
      <c r="E7" s="5"/>
      <c r="F7" s="5"/>
      <c r="G7" s="5"/>
      <c r="H7" s="5"/>
      <c r="I7" s="5" t="s">
        <v>12</v>
      </c>
      <c r="J7" s="5"/>
      <c r="K7" s="5"/>
      <c r="L7" s="5"/>
      <c r="M7" s="5"/>
      <c r="N7" s="5"/>
      <c r="O7" s="5"/>
      <c r="P7" s="5" t="s">
        <v>5</v>
      </c>
      <c r="Q7" s="5"/>
      <c r="R7" s="5"/>
      <c r="S7" s="5"/>
      <c r="T7" s="5"/>
      <c r="U7" s="5"/>
      <c r="V7" s="5"/>
      <c r="W7" s="5" t="s">
        <v>14</v>
      </c>
      <c r="X7" s="5"/>
      <c r="Y7" s="5"/>
      <c r="Z7" s="5"/>
      <c r="AA7" s="5"/>
      <c r="AB7" s="5"/>
      <c r="AC7" s="5"/>
      <c r="AD7" s="5" t="s">
        <v>4</v>
      </c>
      <c r="AE7" s="5"/>
      <c r="AF7" s="5"/>
      <c r="AG7" s="5"/>
      <c r="AH7" s="5"/>
      <c r="AI7" s="5"/>
      <c r="AJ7" s="5"/>
      <c r="AK7" s="3"/>
      <c r="AL7" s="5" t="s">
        <v>0</v>
      </c>
      <c r="AM7" s="5"/>
      <c r="AN7" s="5"/>
      <c r="AO7" s="5"/>
      <c r="AP7" s="5"/>
      <c r="AQ7" s="5"/>
      <c r="AR7" s="5"/>
      <c r="AS7" s="5"/>
      <c r="AT7" s="5" t="s">
        <v>10</v>
      </c>
      <c r="AU7" s="5"/>
      <c r="AV7" s="5"/>
      <c r="AW7" s="5"/>
      <c r="AX7" s="5"/>
      <c r="AY7" s="5"/>
      <c r="AZ7" s="5"/>
      <c r="BA7" s="5"/>
      <c r="BB7" s="5" t="s">
        <v>16</v>
      </c>
      <c r="BC7" s="5"/>
      <c r="BD7" s="5"/>
      <c r="BE7" s="5"/>
      <c r="BF7" s="5"/>
      <c r="BG7" s="5"/>
      <c r="BH7" s="5"/>
      <c r="BI7" s="5"/>
      <c r="BJ7" s="3"/>
      <c r="BK7" s="3"/>
      <c r="BL7" s="26" t="s">
        <v>17</v>
      </c>
      <c r="BM7" s="38"/>
      <c r="BN7" s="38"/>
      <c r="BO7" s="38"/>
      <c r="BP7" s="38"/>
      <c r="BQ7" s="38"/>
      <c r="BR7" s="38"/>
      <c r="BS7" s="38"/>
      <c r="BT7" s="38"/>
      <c r="BU7" s="38"/>
      <c r="BV7" s="38"/>
      <c r="BW7" s="38"/>
      <c r="BX7" s="38"/>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Cd2</v>
      </c>
      <c r="X8" s="6"/>
      <c r="Y8" s="6"/>
      <c r="Z8" s="6"/>
      <c r="AA8" s="6"/>
      <c r="AB8" s="6"/>
      <c r="AC8" s="6"/>
      <c r="AD8" s="20" t="str">
        <f>データ!$M$6</f>
        <v>非設置</v>
      </c>
      <c r="AE8" s="20"/>
      <c r="AF8" s="20"/>
      <c r="AG8" s="20"/>
      <c r="AH8" s="20"/>
      <c r="AI8" s="20"/>
      <c r="AJ8" s="20"/>
      <c r="AK8" s="3"/>
      <c r="AL8" s="21">
        <f>データ!S6</f>
        <v>7726</v>
      </c>
      <c r="AM8" s="21"/>
      <c r="AN8" s="21"/>
      <c r="AO8" s="21"/>
      <c r="AP8" s="21"/>
      <c r="AQ8" s="21"/>
      <c r="AR8" s="21"/>
      <c r="AS8" s="21"/>
      <c r="AT8" s="7">
        <f>データ!T6</f>
        <v>109.94</v>
      </c>
      <c r="AU8" s="7"/>
      <c r="AV8" s="7"/>
      <c r="AW8" s="7"/>
      <c r="AX8" s="7"/>
      <c r="AY8" s="7"/>
      <c r="AZ8" s="7"/>
      <c r="BA8" s="7"/>
      <c r="BB8" s="7">
        <f>データ!U6</f>
        <v>70.27</v>
      </c>
      <c r="BC8" s="7"/>
      <c r="BD8" s="7"/>
      <c r="BE8" s="7"/>
      <c r="BF8" s="7"/>
      <c r="BG8" s="7"/>
      <c r="BH8" s="7"/>
      <c r="BI8" s="7"/>
      <c r="BJ8" s="3"/>
      <c r="BK8" s="3"/>
      <c r="BL8" s="27" t="s">
        <v>11</v>
      </c>
      <c r="BM8" s="39"/>
      <c r="BN8" s="48" t="s">
        <v>19</v>
      </c>
      <c r="BO8" s="48"/>
      <c r="BP8" s="48"/>
      <c r="BQ8" s="48"/>
      <c r="BR8" s="48"/>
      <c r="BS8" s="48"/>
      <c r="BT8" s="48"/>
      <c r="BU8" s="48"/>
      <c r="BV8" s="48"/>
      <c r="BW8" s="48"/>
      <c r="BX8" s="48"/>
      <c r="BY8" s="52"/>
    </row>
    <row r="9" spans="1:78" ht="18.75" customHeight="1">
      <c r="A9" s="2"/>
      <c r="B9" s="5" t="s">
        <v>21</v>
      </c>
      <c r="C9" s="5"/>
      <c r="D9" s="5"/>
      <c r="E9" s="5"/>
      <c r="F9" s="5"/>
      <c r="G9" s="5"/>
      <c r="H9" s="5"/>
      <c r="I9" s="5" t="s">
        <v>22</v>
      </c>
      <c r="J9" s="5"/>
      <c r="K9" s="5"/>
      <c r="L9" s="5"/>
      <c r="M9" s="5"/>
      <c r="N9" s="5"/>
      <c r="O9" s="5"/>
      <c r="P9" s="5" t="s">
        <v>23</v>
      </c>
      <c r="Q9" s="5"/>
      <c r="R9" s="5"/>
      <c r="S9" s="5"/>
      <c r="T9" s="5"/>
      <c r="U9" s="5"/>
      <c r="V9" s="5"/>
      <c r="W9" s="5" t="s">
        <v>26</v>
      </c>
      <c r="X9" s="5"/>
      <c r="Y9" s="5"/>
      <c r="Z9" s="5"/>
      <c r="AA9" s="5"/>
      <c r="AB9" s="5"/>
      <c r="AC9" s="5"/>
      <c r="AD9" s="5" t="s">
        <v>20</v>
      </c>
      <c r="AE9" s="5"/>
      <c r="AF9" s="5"/>
      <c r="AG9" s="5"/>
      <c r="AH9" s="5"/>
      <c r="AI9" s="5"/>
      <c r="AJ9" s="5"/>
      <c r="AK9" s="3"/>
      <c r="AL9" s="5" t="s">
        <v>29</v>
      </c>
      <c r="AM9" s="5"/>
      <c r="AN9" s="5"/>
      <c r="AO9" s="5"/>
      <c r="AP9" s="5"/>
      <c r="AQ9" s="5"/>
      <c r="AR9" s="5"/>
      <c r="AS9" s="5"/>
      <c r="AT9" s="5" t="s">
        <v>30</v>
      </c>
      <c r="AU9" s="5"/>
      <c r="AV9" s="5"/>
      <c r="AW9" s="5"/>
      <c r="AX9" s="5"/>
      <c r="AY9" s="5"/>
      <c r="AZ9" s="5"/>
      <c r="BA9" s="5"/>
      <c r="BB9" s="5" t="s">
        <v>33</v>
      </c>
      <c r="BC9" s="5"/>
      <c r="BD9" s="5"/>
      <c r="BE9" s="5"/>
      <c r="BF9" s="5"/>
      <c r="BG9" s="5"/>
      <c r="BH9" s="5"/>
      <c r="BI9" s="5"/>
      <c r="BJ9" s="3"/>
      <c r="BK9" s="3"/>
      <c r="BL9" s="28" t="s">
        <v>34</v>
      </c>
      <c r="BM9" s="40"/>
      <c r="BN9" s="49" t="s">
        <v>36</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28.01</v>
      </c>
      <c r="Q10" s="7"/>
      <c r="R10" s="7"/>
      <c r="S10" s="7"/>
      <c r="T10" s="7"/>
      <c r="U10" s="7"/>
      <c r="V10" s="7"/>
      <c r="W10" s="7">
        <f>データ!Q6</f>
        <v>85.37</v>
      </c>
      <c r="X10" s="7"/>
      <c r="Y10" s="7"/>
      <c r="Z10" s="7"/>
      <c r="AA10" s="7"/>
      <c r="AB10" s="7"/>
      <c r="AC10" s="7"/>
      <c r="AD10" s="21">
        <f>データ!R6</f>
        <v>2268</v>
      </c>
      <c r="AE10" s="21"/>
      <c r="AF10" s="21"/>
      <c r="AG10" s="21"/>
      <c r="AH10" s="21"/>
      <c r="AI10" s="21"/>
      <c r="AJ10" s="21"/>
      <c r="AK10" s="2"/>
      <c r="AL10" s="21">
        <f>データ!V6</f>
        <v>2143</v>
      </c>
      <c r="AM10" s="21"/>
      <c r="AN10" s="21"/>
      <c r="AO10" s="21"/>
      <c r="AP10" s="21"/>
      <c r="AQ10" s="21"/>
      <c r="AR10" s="21"/>
      <c r="AS10" s="21"/>
      <c r="AT10" s="7">
        <f>データ!W6</f>
        <v>1.19</v>
      </c>
      <c r="AU10" s="7"/>
      <c r="AV10" s="7"/>
      <c r="AW10" s="7"/>
      <c r="AX10" s="7"/>
      <c r="AY10" s="7"/>
      <c r="AZ10" s="7"/>
      <c r="BA10" s="7"/>
      <c r="BB10" s="7">
        <f>データ!X6</f>
        <v>1800.84</v>
      </c>
      <c r="BC10" s="7"/>
      <c r="BD10" s="7"/>
      <c r="BE10" s="7"/>
      <c r="BF10" s="7"/>
      <c r="BG10" s="7"/>
      <c r="BH10" s="7"/>
      <c r="BI10" s="7"/>
      <c r="BJ10" s="2"/>
      <c r="BK10" s="2"/>
      <c r="BL10" s="29" t="s">
        <v>37</v>
      </c>
      <c r="BM10" s="41"/>
      <c r="BN10" s="50" t="s">
        <v>15</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115</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113</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7"/>
      <c r="BN59" s="47"/>
      <c r="BO59" s="47"/>
      <c r="BP59" s="47"/>
      <c r="BQ59" s="47"/>
      <c r="BR59" s="47"/>
      <c r="BS59" s="47"/>
      <c r="BT59" s="47"/>
      <c r="BU59" s="47"/>
      <c r="BV59" s="47"/>
      <c r="BW59" s="47"/>
      <c r="BX59" s="47"/>
      <c r="BY59" s="47"/>
      <c r="BZ59" s="59"/>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8</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114</v>
      </c>
      <c r="BM66" s="47"/>
      <c r="BN66" s="47"/>
      <c r="BO66" s="47"/>
      <c r="BP66" s="47"/>
      <c r="BQ66" s="47"/>
      <c r="BR66" s="47"/>
      <c r="BS66" s="47"/>
      <c r="BT66" s="47"/>
      <c r="BU66" s="47"/>
      <c r="BV66" s="47"/>
      <c r="BW66" s="47"/>
      <c r="BX66" s="47"/>
      <c r="BY66" s="47"/>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7"/>
      <c r="BN67" s="47"/>
      <c r="BO67" s="47"/>
      <c r="BP67" s="47"/>
      <c r="BQ67" s="47"/>
      <c r="BR67" s="47"/>
      <c r="BS67" s="47"/>
      <c r="BT67" s="47"/>
      <c r="BU67" s="47"/>
      <c r="BV67" s="47"/>
      <c r="BW67" s="47"/>
      <c r="BX67" s="47"/>
      <c r="BY67" s="47"/>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7"/>
      <c r="BN68" s="47"/>
      <c r="BO68" s="47"/>
      <c r="BP68" s="47"/>
      <c r="BQ68" s="47"/>
      <c r="BR68" s="47"/>
      <c r="BS68" s="47"/>
      <c r="BT68" s="47"/>
      <c r="BU68" s="47"/>
      <c r="BV68" s="47"/>
      <c r="BW68" s="47"/>
      <c r="BX68" s="47"/>
      <c r="BY68" s="47"/>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7"/>
      <c r="BN69" s="47"/>
      <c r="BO69" s="47"/>
      <c r="BP69" s="47"/>
      <c r="BQ69" s="47"/>
      <c r="BR69" s="47"/>
      <c r="BS69" s="47"/>
      <c r="BT69" s="47"/>
      <c r="BU69" s="47"/>
      <c r="BV69" s="47"/>
      <c r="BW69" s="47"/>
      <c r="BX69" s="47"/>
      <c r="BY69" s="47"/>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7"/>
      <c r="BN70" s="47"/>
      <c r="BO70" s="47"/>
      <c r="BP70" s="47"/>
      <c r="BQ70" s="47"/>
      <c r="BR70" s="47"/>
      <c r="BS70" s="47"/>
      <c r="BT70" s="47"/>
      <c r="BU70" s="47"/>
      <c r="BV70" s="47"/>
      <c r="BW70" s="47"/>
      <c r="BX70" s="47"/>
      <c r="BY70" s="47"/>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7"/>
      <c r="BN71" s="47"/>
      <c r="BO71" s="47"/>
      <c r="BP71" s="47"/>
      <c r="BQ71" s="47"/>
      <c r="BR71" s="47"/>
      <c r="BS71" s="47"/>
      <c r="BT71" s="47"/>
      <c r="BU71" s="47"/>
      <c r="BV71" s="47"/>
      <c r="BW71" s="47"/>
      <c r="BX71" s="47"/>
      <c r="BY71" s="47"/>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7"/>
      <c r="BN72" s="47"/>
      <c r="BO72" s="47"/>
      <c r="BP72" s="47"/>
      <c r="BQ72" s="47"/>
      <c r="BR72" s="47"/>
      <c r="BS72" s="47"/>
      <c r="BT72" s="47"/>
      <c r="BU72" s="47"/>
      <c r="BV72" s="47"/>
      <c r="BW72" s="47"/>
      <c r="BX72" s="47"/>
      <c r="BY72" s="47"/>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7"/>
      <c r="BN73" s="47"/>
      <c r="BO73" s="47"/>
      <c r="BP73" s="47"/>
      <c r="BQ73" s="47"/>
      <c r="BR73" s="47"/>
      <c r="BS73" s="47"/>
      <c r="BT73" s="47"/>
      <c r="BU73" s="47"/>
      <c r="BV73" s="47"/>
      <c r="BW73" s="47"/>
      <c r="BX73" s="47"/>
      <c r="BY73" s="47"/>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7"/>
      <c r="BN74" s="47"/>
      <c r="BO74" s="47"/>
      <c r="BP74" s="47"/>
      <c r="BQ74" s="47"/>
      <c r="BR74" s="47"/>
      <c r="BS74" s="47"/>
      <c r="BT74" s="47"/>
      <c r="BU74" s="47"/>
      <c r="BV74" s="47"/>
      <c r="BW74" s="47"/>
      <c r="BX74" s="47"/>
      <c r="BY74" s="47"/>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7"/>
      <c r="BN75" s="47"/>
      <c r="BO75" s="47"/>
      <c r="BP75" s="47"/>
      <c r="BQ75" s="47"/>
      <c r="BR75" s="47"/>
      <c r="BS75" s="47"/>
      <c r="BT75" s="47"/>
      <c r="BU75" s="47"/>
      <c r="BV75" s="47"/>
      <c r="BW75" s="47"/>
      <c r="BX75" s="47"/>
      <c r="BY75" s="47"/>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7"/>
      <c r="BN76" s="47"/>
      <c r="BO76" s="47"/>
      <c r="BP76" s="47"/>
      <c r="BQ76" s="47"/>
      <c r="BR76" s="47"/>
      <c r="BS76" s="47"/>
      <c r="BT76" s="47"/>
      <c r="BU76" s="47"/>
      <c r="BV76" s="47"/>
      <c r="BW76" s="47"/>
      <c r="BX76" s="47"/>
      <c r="BY76" s="47"/>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7"/>
      <c r="BN77" s="47"/>
      <c r="BO77" s="47"/>
      <c r="BP77" s="47"/>
      <c r="BQ77" s="47"/>
      <c r="BR77" s="47"/>
      <c r="BS77" s="47"/>
      <c r="BT77" s="47"/>
      <c r="BU77" s="47"/>
      <c r="BV77" s="47"/>
      <c r="BW77" s="47"/>
      <c r="BX77" s="47"/>
      <c r="BY77" s="47"/>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7"/>
      <c r="BN78" s="47"/>
      <c r="BO78" s="47"/>
      <c r="BP78" s="47"/>
      <c r="BQ78" s="47"/>
      <c r="BR78" s="47"/>
      <c r="BS78" s="47"/>
      <c r="BT78" s="47"/>
      <c r="BU78" s="47"/>
      <c r="BV78" s="47"/>
      <c r="BW78" s="47"/>
      <c r="BX78" s="47"/>
      <c r="BY78" s="47"/>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7"/>
      <c r="BN79" s="47"/>
      <c r="BO79" s="47"/>
      <c r="BP79" s="47"/>
      <c r="BQ79" s="47"/>
      <c r="BR79" s="47"/>
      <c r="BS79" s="47"/>
      <c r="BT79" s="47"/>
      <c r="BU79" s="47"/>
      <c r="BV79" s="47"/>
      <c r="BW79" s="47"/>
      <c r="BX79" s="47"/>
      <c r="BY79" s="47"/>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7"/>
      <c r="BN80" s="47"/>
      <c r="BO80" s="47"/>
      <c r="BP80" s="47"/>
      <c r="BQ80" s="47"/>
      <c r="BR80" s="47"/>
      <c r="BS80" s="47"/>
      <c r="BT80" s="47"/>
      <c r="BU80" s="47"/>
      <c r="BV80" s="47"/>
      <c r="BW80" s="47"/>
      <c r="BX80" s="47"/>
      <c r="BY80" s="47"/>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7"/>
      <c r="BN81" s="47"/>
      <c r="BO81" s="47"/>
      <c r="BP81" s="47"/>
      <c r="BQ81" s="47"/>
      <c r="BR81" s="47"/>
      <c r="BS81" s="47"/>
      <c r="BT81" s="47"/>
      <c r="BU81" s="47"/>
      <c r="BV81" s="47"/>
      <c r="BW81" s="47"/>
      <c r="BX81" s="47"/>
      <c r="BY81" s="47"/>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6"/>
      <c r="BN82" s="46"/>
      <c r="BO82" s="46"/>
      <c r="BP82" s="46"/>
      <c r="BQ82" s="46"/>
      <c r="BR82" s="46"/>
      <c r="BS82" s="46"/>
      <c r="BT82" s="46"/>
      <c r="BU82" s="46"/>
      <c r="BV82" s="46"/>
      <c r="BW82" s="46"/>
      <c r="BX82" s="46"/>
      <c r="BY82" s="46"/>
      <c r="BZ82" s="60"/>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44</v>
      </c>
      <c r="C85" s="12"/>
      <c r="D85" s="12"/>
      <c r="E85" s="12" t="s">
        <v>46</v>
      </c>
      <c r="F85" s="12" t="s">
        <v>47</v>
      </c>
      <c r="G85" s="12" t="s">
        <v>48</v>
      </c>
      <c r="H85" s="12" t="s">
        <v>41</v>
      </c>
      <c r="I85" s="12" t="s">
        <v>7</v>
      </c>
      <c r="J85" s="12" t="s">
        <v>49</v>
      </c>
      <c r="K85" s="12" t="s">
        <v>50</v>
      </c>
      <c r="L85" s="12" t="s">
        <v>32</v>
      </c>
      <c r="M85" s="12" t="s">
        <v>35</v>
      </c>
      <c r="N85" s="12" t="s">
        <v>51</v>
      </c>
      <c r="O85" s="12" t="s">
        <v>53</v>
      </c>
    </row>
    <row r="86" spans="1:78" hidden="1">
      <c r="B86" s="12"/>
      <c r="C86" s="12"/>
      <c r="D86" s="12"/>
      <c r="E86" s="12" t="str">
        <f>データ!AI6</f>
        <v/>
      </c>
      <c r="F86" s="12" t="s">
        <v>38</v>
      </c>
      <c r="G86" s="12" t="s">
        <v>38</v>
      </c>
      <c r="H86" s="12" t="str">
        <f>データ!BP6</f>
        <v>【652.82】</v>
      </c>
      <c r="I86" s="12" t="str">
        <f>データ!CA6</f>
        <v>【97.61】</v>
      </c>
      <c r="J86" s="12" t="str">
        <f>データ!CL6</f>
        <v>【138.29】</v>
      </c>
      <c r="K86" s="12" t="str">
        <f>データ!CW6</f>
        <v>【59.10】</v>
      </c>
      <c r="L86" s="12" t="str">
        <f>データ!DH6</f>
        <v>【95.82】</v>
      </c>
      <c r="M86" s="12" t="s">
        <v>38</v>
      </c>
      <c r="N86" s="12" t="s">
        <v>38</v>
      </c>
      <c r="O86" s="12" t="str">
        <f>データ!EO6</f>
        <v>【0.23】</v>
      </c>
    </row>
  </sheetData>
  <sheetProtection algorithmName="SHA-512" hashValue="hUuzzkuiDM2yoRtVdwFplIgEnVWEOVAItJiEV7OQpEHj5YkvV6zfFd+gOiBWSwslAwtInOrgDuZBc1Kt63PyuA==" saltValue="fuUgDfkRpmAk93aItcXss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0"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2"/>
  <cols>
    <col min="2" max="144" width="11.88671875" customWidth="1"/>
  </cols>
  <sheetData>
    <row r="1" spans="1:145">
      <c r="A1" t="s">
        <v>54</v>
      </c>
      <c r="Y1" s="81">
        <v>1</v>
      </c>
      <c r="Z1" s="81">
        <v>1</v>
      </c>
      <c r="AA1" s="81">
        <v>1</v>
      </c>
      <c r="AB1" s="81">
        <v>1</v>
      </c>
      <c r="AC1" s="81">
        <v>1</v>
      </c>
      <c r="AD1" s="81">
        <v>1</v>
      </c>
      <c r="AE1" s="81">
        <v>1</v>
      </c>
      <c r="AF1" s="81">
        <v>1</v>
      </c>
      <c r="AG1" s="81">
        <v>1</v>
      </c>
      <c r="AH1" s="81">
        <v>1</v>
      </c>
      <c r="AI1" s="81"/>
      <c r="AJ1" s="81">
        <v>1</v>
      </c>
      <c r="AK1" s="81">
        <v>1</v>
      </c>
      <c r="AL1" s="81">
        <v>1</v>
      </c>
      <c r="AM1" s="81">
        <v>1</v>
      </c>
      <c r="AN1" s="81">
        <v>1</v>
      </c>
      <c r="AO1" s="81">
        <v>1</v>
      </c>
      <c r="AP1" s="81">
        <v>1</v>
      </c>
      <c r="AQ1" s="81">
        <v>1</v>
      </c>
      <c r="AR1" s="81">
        <v>1</v>
      </c>
      <c r="AS1" s="81">
        <v>1</v>
      </c>
      <c r="AT1" s="81"/>
      <c r="AU1" s="81">
        <v>1</v>
      </c>
      <c r="AV1" s="81">
        <v>1</v>
      </c>
      <c r="AW1" s="81">
        <v>1</v>
      </c>
      <c r="AX1" s="81">
        <v>1</v>
      </c>
      <c r="AY1" s="81">
        <v>1</v>
      </c>
      <c r="AZ1" s="81">
        <v>1</v>
      </c>
      <c r="BA1" s="81">
        <v>1</v>
      </c>
      <c r="BB1" s="81">
        <v>1</v>
      </c>
      <c r="BC1" s="81">
        <v>1</v>
      </c>
      <c r="BD1" s="81">
        <v>1</v>
      </c>
      <c r="BE1" s="81"/>
      <c r="BF1" s="81">
        <v>1</v>
      </c>
      <c r="BG1" s="81">
        <v>1</v>
      </c>
      <c r="BH1" s="81">
        <v>1</v>
      </c>
      <c r="BI1" s="81">
        <v>1</v>
      </c>
      <c r="BJ1" s="81">
        <v>1</v>
      </c>
      <c r="BK1" s="81">
        <v>1</v>
      </c>
      <c r="BL1" s="81">
        <v>1</v>
      </c>
      <c r="BM1" s="81">
        <v>1</v>
      </c>
      <c r="BN1" s="81">
        <v>1</v>
      </c>
      <c r="BO1" s="81">
        <v>1</v>
      </c>
      <c r="BP1" s="81"/>
      <c r="BQ1" s="81">
        <v>1</v>
      </c>
      <c r="BR1" s="81">
        <v>1</v>
      </c>
      <c r="BS1" s="81">
        <v>1</v>
      </c>
      <c r="BT1" s="81">
        <v>1</v>
      </c>
      <c r="BU1" s="81">
        <v>1</v>
      </c>
      <c r="BV1" s="81">
        <v>1</v>
      </c>
      <c r="BW1" s="81">
        <v>1</v>
      </c>
      <c r="BX1" s="81">
        <v>1</v>
      </c>
      <c r="BY1" s="81">
        <v>1</v>
      </c>
      <c r="BZ1" s="81">
        <v>1</v>
      </c>
      <c r="CA1" s="81"/>
      <c r="CB1" s="81">
        <v>1</v>
      </c>
      <c r="CC1" s="81">
        <v>1</v>
      </c>
      <c r="CD1" s="81">
        <v>1</v>
      </c>
      <c r="CE1" s="81">
        <v>1</v>
      </c>
      <c r="CF1" s="81">
        <v>1</v>
      </c>
      <c r="CG1" s="81">
        <v>1</v>
      </c>
      <c r="CH1" s="81">
        <v>1</v>
      </c>
      <c r="CI1" s="81">
        <v>1</v>
      </c>
      <c r="CJ1" s="81">
        <v>1</v>
      </c>
      <c r="CK1" s="81">
        <v>1</v>
      </c>
      <c r="CL1" s="81"/>
      <c r="CM1" s="81">
        <v>1</v>
      </c>
      <c r="CN1" s="81">
        <v>1</v>
      </c>
      <c r="CO1" s="81">
        <v>1</v>
      </c>
      <c r="CP1" s="81">
        <v>1</v>
      </c>
      <c r="CQ1" s="81">
        <v>1</v>
      </c>
      <c r="CR1" s="81">
        <v>1</v>
      </c>
      <c r="CS1" s="81">
        <v>1</v>
      </c>
      <c r="CT1" s="81">
        <v>1</v>
      </c>
      <c r="CU1" s="81">
        <v>1</v>
      </c>
      <c r="CV1" s="81">
        <v>1</v>
      </c>
      <c r="CW1" s="81"/>
      <c r="CX1" s="81">
        <v>1</v>
      </c>
      <c r="CY1" s="81">
        <v>1</v>
      </c>
      <c r="CZ1" s="81">
        <v>1</v>
      </c>
      <c r="DA1" s="81">
        <v>1</v>
      </c>
      <c r="DB1" s="81">
        <v>1</v>
      </c>
      <c r="DC1" s="81">
        <v>1</v>
      </c>
      <c r="DD1" s="81">
        <v>1</v>
      </c>
      <c r="DE1" s="81">
        <v>1</v>
      </c>
      <c r="DF1" s="81">
        <v>1</v>
      </c>
      <c r="DG1" s="81">
        <v>1</v>
      </c>
      <c r="DH1" s="81"/>
      <c r="DI1" s="81">
        <v>1</v>
      </c>
      <c r="DJ1" s="81">
        <v>1</v>
      </c>
      <c r="DK1" s="81">
        <v>1</v>
      </c>
      <c r="DL1" s="81">
        <v>1</v>
      </c>
      <c r="DM1" s="81">
        <v>1</v>
      </c>
      <c r="DN1" s="81">
        <v>1</v>
      </c>
      <c r="DO1" s="81">
        <v>1</v>
      </c>
      <c r="DP1" s="81">
        <v>1</v>
      </c>
      <c r="DQ1" s="81">
        <v>1</v>
      </c>
      <c r="DR1" s="81">
        <v>1</v>
      </c>
      <c r="DS1" s="81"/>
      <c r="DT1" s="81">
        <v>1</v>
      </c>
      <c r="DU1" s="81">
        <v>1</v>
      </c>
      <c r="DV1" s="81">
        <v>1</v>
      </c>
      <c r="DW1" s="81">
        <v>1</v>
      </c>
      <c r="DX1" s="81">
        <v>1</v>
      </c>
      <c r="DY1" s="81">
        <v>1</v>
      </c>
      <c r="DZ1" s="81">
        <v>1</v>
      </c>
      <c r="EA1" s="81">
        <v>1</v>
      </c>
      <c r="EB1" s="81">
        <v>1</v>
      </c>
      <c r="EC1" s="81">
        <v>1</v>
      </c>
      <c r="ED1" s="81"/>
      <c r="EE1" s="81">
        <v>1</v>
      </c>
      <c r="EF1" s="81">
        <v>1</v>
      </c>
      <c r="EG1" s="81">
        <v>1</v>
      </c>
      <c r="EH1" s="81">
        <v>1</v>
      </c>
      <c r="EI1" s="81">
        <v>1</v>
      </c>
      <c r="EJ1" s="81">
        <v>1</v>
      </c>
      <c r="EK1" s="81">
        <v>1</v>
      </c>
      <c r="EL1" s="81">
        <v>1</v>
      </c>
      <c r="EM1" s="81">
        <v>1</v>
      </c>
      <c r="EN1" s="81">
        <v>1</v>
      </c>
      <c r="EO1" s="81"/>
    </row>
    <row r="2" spans="1:145">
      <c r="A2" s="62" t="s">
        <v>56</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5">
      <c r="A3" s="62" t="s">
        <v>18</v>
      </c>
      <c r="B3" s="64" t="s">
        <v>31</v>
      </c>
      <c r="C3" s="64" t="s">
        <v>59</v>
      </c>
      <c r="D3" s="64" t="s">
        <v>60</v>
      </c>
      <c r="E3" s="64" t="s">
        <v>3</v>
      </c>
      <c r="F3" s="64" t="s">
        <v>2</v>
      </c>
      <c r="G3" s="64" t="s">
        <v>25</v>
      </c>
      <c r="H3" s="71" t="s">
        <v>55</v>
      </c>
      <c r="I3" s="74"/>
      <c r="J3" s="74"/>
      <c r="K3" s="74"/>
      <c r="L3" s="74"/>
      <c r="M3" s="74"/>
      <c r="N3" s="74"/>
      <c r="O3" s="74"/>
      <c r="P3" s="74"/>
      <c r="Q3" s="74"/>
      <c r="R3" s="74"/>
      <c r="S3" s="74"/>
      <c r="T3" s="74"/>
      <c r="U3" s="74"/>
      <c r="V3" s="74"/>
      <c r="W3" s="74"/>
      <c r="X3" s="79"/>
      <c r="Y3" s="82" t="s">
        <v>52</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9</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c r="A4" s="62" t="s">
        <v>61</v>
      </c>
      <c r="B4" s="65"/>
      <c r="C4" s="65"/>
      <c r="D4" s="65"/>
      <c r="E4" s="65"/>
      <c r="F4" s="65"/>
      <c r="G4" s="65"/>
      <c r="H4" s="72"/>
      <c r="I4" s="75"/>
      <c r="J4" s="75"/>
      <c r="K4" s="75"/>
      <c r="L4" s="75"/>
      <c r="M4" s="75"/>
      <c r="N4" s="75"/>
      <c r="O4" s="75"/>
      <c r="P4" s="75"/>
      <c r="Q4" s="75"/>
      <c r="R4" s="75"/>
      <c r="S4" s="75"/>
      <c r="T4" s="75"/>
      <c r="U4" s="75"/>
      <c r="V4" s="75"/>
      <c r="W4" s="75"/>
      <c r="X4" s="80"/>
      <c r="Y4" s="83" t="s">
        <v>24</v>
      </c>
      <c r="Z4" s="83"/>
      <c r="AA4" s="83"/>
      <c r="AB4" s="83"/>
      <c r="AC4" s="83"/>
      <c r="AD4" s="83"/>
      <c r="AE4" s="83"/>
      <c r="AF4" s="83"/>
      <c r="AG4" s="83"/>
      <c r="AH4" s="83"/>
      <c r="AI4" s="83"/>
      <c r="AJ4" s="83" t="s">
        <v>45</v>
      </c>
      <c r="AK4" s="83"/>
      <c r="AL4" s="83"/>
      <c r="AM4" s="83"/>
      <c r="AN4" s="83"/>
      <c r="AO4" s="83"/>
      <c r="AP4" s="83"/>
      <c r="AQ4" s="83"/>
      <c r="AR4" s="83"/>
      <c r="AS4" s="83"/>
      <c r="AT4" s="83"/>
      <c r="AU4" s="83" t="s">
        <v>27</v>
      </c>
      <c r="AV4" s="83"/>
      <c r="AW4" s="83"/>
      <c r="AX4" s="83"/>
      <c r="AY4" s="83"/>
      <c r="AZ4" s="83"/>
      <c r="BA4" s="83"/>
      <c r="BB4" s="83"/>
      <c r="BC4" s="83"/>
      <c r="BD4" s="83"/>
      <c r="BE4" s="83"/>
      <c r="BF4" s="83" t="s">
        <v>63</v>
      </c>
      <c r="BG4" s="83"/>
      <c r="BH4" s="83"/>
      <c r="BI4" s="83"/>
      <c r="BJ4" s="83"/>
      <c r="BK4" s="83"/>
      <c r="BL4" s="83"/>
      <c r="BM4" s="83"/>
      <c r="BN4" s="83"/>
      <c r="BO4" s="83"/>
      <c r="BP4" s="83"/>
      <c r="BQ4" s="83" t="s">
        <v>13</v>
      </c>
      <c r="BR4" s="83"/>
      <c r="BS4" s="83"/>
      <c r="BT4" s="83"/>
      <c r="BU4" s="83"/>
      <c r="BV4" s="83"/>
      <c r="BW4" s="83"/>
      <c r="BX4" s="83"/>
      <c r="BY4" s="83"/>
      <c r="BZ4" s="83"/>
      <c r="CA4" s="83"/>
      <c r="CB4" s="83" t="s">
        <v>62</v>
      </c>
      <c r="CC4" s="83"/>
      <c r="CD4" s="83"/>
      <c r="CE4" s="83"/>
      <c r="CF4" s="83"/>
      <c r="CG4" s="83"/>
      <c r="CH4" s="83"/>
      <c r="CI4" s="83"/>
      <c r="CJ4" s="83"/>
      <c r="CK4" s="83"/>
      <c r="CL4" s="83"/>
      <c r="CM4" s="83" t="s">
        <v>65</v>
      </c>
      <c r="CN4" s="83"/>
      <c r="CO4" s="83"/>
      <c r="CP4" s="83"/>
      <c r="CQ4" s="83"/>
      <c r="CR4" s="83"/>
      <c r="CS4" s="83"/>
      <c r="CT4" s="83"/>
      <c r="CU4" s="83"/>
      <c r="CV4" s="83"/>
      <c r="CW4" s="83"/>
      <c r="CX4" s="83" t="s">
        <v>66</v>
      </c>
      <c r="CY4" s="83"/>
      <c r="CZ4" s="83"/>
      <c r="DA4" s="83"/>
      <c r="DB4" s="83"/>
      <c r="DC4" s="83"/>
      <c r="DD4" s="83"/>
      <c r="DE4" s="83"/>
      <c r="DF4" s="83"/>
      <c r="DG4" s="83"/>
      <c r="DH4" s="83"/>
      <c r="DI4" s="83" t="s">
        <v>67</v>
      </c>
      <c r="DJ4" s="83"/>
      <c r="DK4" s="83"/>
      <c r="DL4" s="83"/>
      <c r="DM4" s="83"/>
      <c r="DN4" s="83"/>
      <c r="DO4" s="83"/>
      <c r="DP4" s="83"/>
      <c r="DQ4" s="83"/>
      <c r="DR4" s="83"/>
      <c r="DS4" s="83"/>
      <c r="DT4" s="83" t="s">
        <v>68</v>
      </c>
      <c r="DU4" s="83"/>
      <c r="DV4" s="83"/>
      <c r="DW4" s="83"/>
      <c r="DX4" s="83"/>
      <c r="DY4" s="83"/>
      <c r="DZ4" s="83"/>
      <c r="EA4" s="83"/>
      <c r="EB4" s="83"/>
      <c r="EC4" s="83"/>
      <c r="ED4" s="83"/>
      <c r="EE4" s="83" t="s">
        <v>69</v>
      </c>
      <c r="EF4" s="83"/>
      <c r="EG4" s="83"/>
      <c r="EH4" s="83"/>
      <c r="EI4" s="83"/>
      <c r="EJ4" s="83"/>
      <c r="EK4" s="83"/>
      <c r="EL4" s="83"/>
      <c r="EM4" s="83"/>
      <c r="EN4" s="83"/>
      <c r="EO4" s="83"/>
    </row>
    <row r="5" spans="1:145">
      <c r="A5" s="62" t="s">
        <v>70</v>
      </c>
      <c r="B5" s="66"/>
      <c r="C5" s="66"/>
      <c r="D5" s="66"/>
      <c r="E5" s="66"/>
      <c r="F5" s="66"/>
      <c r="G5" s="66"/>
      <c r="H5" s="73" t="s">
        <v>58</v>
      </c>
      <c r="I5" s="73" t="s">
        <v>71</v>
      </c>
      <c r="J5" s="73" t="s">
        <v>72</v>
      </c>
      <c r="K5" s="73" t="s">
        <v>73</v>
      </c>
      <c r="L5" s="73" t="s">
        <v>74</v>
      </c>
      <c r="M5" s="73" t="s">
        <v>4</v>
      </c>
      <c r="N5" s="73" t="s">
        <v>75</v>
      </c>
      <c r="O5" s="73" t="s">
        <v>76</v>
      </c>
      <c r="P5" s="73" t="s">
        <v>77</v>
      </c>
      <c r="Q5" s="73" t="s">
        <v>78</v>
      </c>
      <c r="R5" s="73" t="s">
        <v>79</v>
      </c>
      <c r="S5" s="73" t="s">
        <v>80</v>
      </c>
      <c r="T5" s="73" t="s">
        <v>81</v>
      </c>
      <c r="U5" s="73" t="s">
        <v>64</v>
      </c>
      <c r="V5" s="73" t="s">
        <v>82</v>
      </c>
      <c r="W5" s="73" t="s">
        <v>83</v>
      </c>
      <c r="X5" s="73" t="s">
        <v>84</v>
      </c>
      <c r="Y5" s="73" t="s">
        <v>85</v>
      </c>
      <c r="Z5" s="73" t="s">
        <v>86</v>
      </c>
      <c r="AA5" s="73" t="s">
        <v>87</v>
      </c>
      <c r="AB5" s="73" t="s">
        <v>88</v>
      </c>
      <c r="AC5" s="73" t="s">
        <v>89</v>
      </c>
      <c r="AD5" s="73" t="s">
        <v>91</v>
      </c>
      <c r="AE5" s="73" t="s">
        <v>92</v>
      </c>
      <c r="AF5" s="73" t="s">
        <v>93</v>
      </c>
      <c r="AG5" s="73" t="s">
        <v>94</v>
      </c>
      <c r="AH5" s="73" t="s">
        <v>95</v>
      </c>
      <c r="AI5" s="73" t="s">
        <v>44</v>
      </c>
      <c r="AJ5" s="73" t="s">
        <v>85</v>
      </c>
      <c r="AK5" s="73" t="s">
        <v>86</v>
      </c>
      <c r="AL5" s="73" t="s">
        <v>87</v>
      </c>
      <c r="AM5" s="73" t="s">
        <v>88</v>
      </c>
      <c r="AN5" s="73" t="s">
        <v>89</v>
      </c>
      <c r="AO5" s="73" t="s">
        <v>91</v>
      </c>
      <c r="AP5" s="73" t="s">
        <v>92</v>
      </c>
      <c r="AQ5" s="73" t="s">
        <v>93</v>
      </c>
      <c r="AR5" s="73" t="s">
        <v>94</v>
      </c>
      <c r="AS5" s="73" t="s">
        <v>95</v>
      </c>
      <c r="AT5" s="73" t="s">
        <v>90</v>
      </c>
      <c r="AU5" s="73" t="s">
        <v>85</v>
      </c>
      <c r="AV5" s="73" t="s">
        <v>86</v>
      </c>
      <c r="AW5" s="73" t="s">
        <v>87</v>
      </c>
      <c r="AX5" s="73" t="s">
        <v>88</v>
      </c>
      <c r="AY5" s="73" t="s">
        <v>89</v>
      </c>
      <c r="AZ5" s="73" t="s">
        <v>91</v>
      </c>
      <c r="BA5" s="73" t="s">
        <v>92</v>
      </c>
      <c r="BB5" s="73" t="s">
        <v>93</v>
      </c>
      <c r="BC5" s="73" t="s">
        <v>94</v>
      </c>
      <c r="BD5" s="73" t="s">
        <v>95</v>
      </c>
      <c r="BE5" s="73" t="s">
        <v>90</v>
      </c>
      <c r="BF5" s="73" t="s">
        <v>85</v>
      </c>
      <c r="BG5" s="73" t="s">
        <v>86</v>
      </c>
      <c r="BH5" s="73" t="s">
        <v>87</v>
      </c>
      <c r="BI5" s="73" t="s">
        <v>88</v>
      </c>
      <c r="BJ5" s="73" t="s">
        <v>89</v>
      </c>
      <c r="BK5" s="73" t="s">
        <v>91</v>
      </c>
      <c r="BL5" s="73" t="s">
        <v>92</v>
      </c>
      <c r="BM5" s="73" t="s">
        <v>93</v>
      </c>
      <c r="BN5" s="73" t="s">
        <v>94</v>
      </c>
      <c r="BO5" s="73" t="s">
        <v>95</v>
      </c>
      <c r="BP5" s="73" t="s">
        <v>90</v>
      </c>
      <c r="BQ5" s="73" t="s">
        <v>85</v>
      </c>
      <c r="BR5" s="73" t="s">
        <v>86</v>
      </c>
      <c r="BS5" s="73" t="s">
        <v>87</v>
      </c>
      <c r="BT5" s="73" t="s">
        <v>88</v>
      </c>
      <c r="BU5" s="73" t="s">
        <v>89</v>
      </c>
      <c r="BV5" s="73" t="s">
        <v>91</v>
      </c>
      <c r="BW5" s="73" t="s">
        <v>92</v>
      </c>
      <c r="BX5" s="73" t="s">
        <v>93</v>
      </c>
      <c r="BY5" s="73" t="s">
        <v>94</v>
      </c>
      <c r="BZ5" s="73" t="s">
        <v>95</v>
      </c>
      <c r="CA5" s="73" t="s">
        <v>90</v>
      </c>
      <c r="CB5" s="73" t="s">
        <v>85</v>
      </c>
      <c r="CC5" s="73" t="s">
        <v>86</v>
      </c>
      <c r="CD5" s="73" t="s">
        <v>87</v>
      </c>
      <c r="CE5" s="73" t="s">
        <v>88</v>
      </c>
      <c r="CF5" s="73" t="s">
        <v>89</v>
      </c>
      <c r="CG5" s="73" t="s">
        <v>91</v>
      </c>
      <c r="CH5" s="73" t="s">
        <v>92</v>
      </c>
      <c r="CI5" s="73" t="s">
        <v>93</v>
      </c>
      <c r="CJ5" s="73" t="s">
        <v>94</v>
      </c>
      <c r="CK5" s="73" t="s">
        <v>95</v>
      </c>
      <c r="CL5" s="73" t="s">
        <v>90</v>
      </c>
      <c r="CM5" s="73" t="s">
        <v>85</v>
      </c>
      <c r="CN5" s="73" t="s">
        <v>86</v>
      </c>
      <c r="CO5" s="73" t="s">
        <v>87</v>
      </c>
      <c r="CP5" s="73" t="s">
        <v>88</v>
      </c>
      <c r="CQ5" s="73" t="s">
        <v>89</v>
      </c>
      <c r="CR5" s="73" t="s">
        <v>91</v>
      </c>
      <c r="CS5" s="73" t="s">
        <v>92</v>
      </c>
      <c r="CT5" s="73" t="s">
        <v>93</v>
      </c>
      <c r="CU5" s="73" t="s">
        <v>94</v>
      </c>
      <c r="CV5" s="73" t="s">
        <v>95</v>
      </c>
      <c r="CW5" s="73" t="s">
        <v>90</v>
      </c>
      <c r="CX5" s="73" t="s">
        <v>85</v>
      </c>
      <c r="CY5" s="73" t="s">
        <v>86</v>
      </c>
      <c r="CZ5" s="73" t="s">
        <v>87</v>
      </c>
      <c r="DA5" s="73" t="s">
        <v>88</v>
      </c>
      <c r="DB5" s="73" t="s">
        <v>89</v>
      </c>
      <c r="DC5" s="73" t="s">
        <v>91</v>
      </c>
      <c r="DD5" s="73" t="s">
        <v>92</v>
      </c>
      <c r="DE5" s="73" t="s">
        <v>93</v>
      </c>
      <c r="DF5" s="73" t="s">
        <v>94</v>
      </c>
      <c r="DG5" s="73" t="s">
        <v>95</v>
      </c>
      <c r="DH5" s="73" t="s">
        <v>90</v>
      </c>
      <c r="DI5" s="73" t="s">
        <v>85</v>
      </c>
      <c r="DJ5" s="73" t="s">
        <v>86</v>
      </c>
      <c r="DK5" s="73" t="s">
        <v>87</v>
      </c>
      <c r="DL5" s="73" t="s">
        <v>88</v>
      </c>
      <c r="DM5" s="73" t="s">
        <v>89</v>
      </c>
      <c r="DN5" s="73" t="s">
        <v>91</v>
      </c>
      <c r="DO5" s="73" t="s">
        <v>92</v>
      </c>
      <c r="DP5" s="73" t="s">
        <v>93</v>
      </c>
      <c r="DQ5" s="73" t="s">
        <v>94</v>
      </c>
      <c r="DR5" s="73" t="s">
        <v>95</v>
      </c>
      <c r="DS5" s="73" t="s">
        <v>90</v>
      </c>
      <c r="DT5" s="73" t="s">
        <v>85</v>
      </c>
      <c r="DU5" s="73" t="s">
        <v>86</v>
      </c>
      <c r="DV5" s="73" t="s">
        <v>87</v>
      </c>
      <c r="DW5" s="73" t="s">
        <v>88</v>
      </c>
      <c r="DX5" s="73" t="s">
        <v>89</v>
      </c>
      <c r="DY5" s="73" t="s">
        <v>91</v>
      </c>
      <c r="DZ5" s="73" t="s">
        <v>92</v>
      </c>
      <c r="EA5" s="73" t="s">
        <v>93</v>
      </c>
      <c r="EB5" s="73" t="s">
        <v>94</v>
      </c>
      <c r="EC5" s="73" t="s">
        <v>95</v>
      </c>
      <c r="ED5" s="73" t="s">
        <v>90</v>
      </c>
      <c r="EE5" s="73" t="s">
        <v>85</v>
      </c>
      <c r="EF5" s="73" t="s">
        <v>86</v>
      </c>
      <c r="EG5" s="73" t="s">
        <v>87</v>
      </c>
      <c r="EH5" s="73" t="s">
        <v>88</v>
      </c>
      <c r="EI5" s="73" t="s">
        <v>89</v>
      </c>
      <c r="EJ5" s="73" t="s">
        <v>91</v>
      </c>
      <c r="EK5" s="73" t="s">
        <v>92</v>
      </c>
      <c r="EL5" s="73" t="s">
        <v>93</v>
      </c>
      <c r="EM5" s="73" t="s">
        <v>94</v>
      </c>
      <c r="EN5" s="73" t="s">
        <v>95</v>
      </c>
      <c r="EO5" s="73" t="s">
        <v>90</v>
      </c>
    </row>
    <row r="6" spans="1:145" s="61" customFormat="1">
      <c r="A6" s="62" t="s">
        <v>96</v>
      </c>
      <c r="B6" s="67">
        <f t="shared" ref="B6:X6" si="1">B7</f>
        <v>2022</v>
      </c>
      <c r="C6" s="67">
        <f t="shared" si="1"/>
        <v>223042</v>
      </c>
      <c r="D6" s="67">
        <f t="shared" si="1"/>
        <v>47</v>
      </c>
      <c r="E6" s="67">
        <f t="shared" si="1"/>
        <v>17</v>
      </c>
      <c r="F6" s="67">
        <f t="shared" si="1"/>
        <v>1</v>
      </c>
      <c r="G6" s="67">
        <f t="shared" si="1"/>
        <v>0</v>
      </c>
      <c r="H6" s="67" t="str">
        <f t="shared" si="1"/>
        <v>静岡県　南伊豆町</v>
      </c>
      <c r="I6" s="67" t="str">
        <f t="shared" si="1"/>
        <v>法非適用</v>
      </c>
      <c r="J6" s="67" t="str">
        <f t="shared" si="1"/>
        <v>下水道事業</v>
      </c>
      <c r="K6" s="67" t="str">
        <f t="shared" si="1"/>
        <v>公共下水道</v>
      </c>
      <c r="L6" s="67" t="str">
        <f t="shared" si="1"/>
        <v>Cd2</v>
      </c>
      <c r="M6" s="67" t="str">
        <f t="shared" si="1"/>
        <v>非設置</v>
      </c>
      <c r="N6" s="76" t="str">
        <f t="shared" si="1"/>
        <v>-</v>
      </c>
      <c r="O6" s="76" t="str">
        <f t="shared" si="1"/>
        <v>該当数値なし</v>
      </c>
      <c r="P6" s="76">
        <f t="shared" si="1"/>
        <v>28.01</v>
      </c>
      <c r="Q6" s="76">
        <f t="shared" si="1"/>
        <v>85.37</v>
      </c>
      <c r="R6" s="76">
        <f t="shared" si="1"/>
        <v>2268</v>
      </c>
      <c r="S6" s="76">
        <f t="shared" si="1"/>
        <v>7726</v>
      </c>
      <c r="T6" s="76">
        <f t="shared" si="1"/>
        <v>109.94</v>
      </c>
      <c r="U6" s="76">
        <f t="shared" si="1"/>
        <v>70.27</v>
      </c>
      <c r="V6" s="76">
        <f t="shared" si="1"/>
        <v>2143</v>
      </c>
      <c r="W6" s="76">
        <f t="shared" si="1"/>
        <v>1.19</v>
      </c>
      <c r="X6" s="76">
        <f t="shared" si="1"/>
        <v>1800.84</v>
      </c>
      <c r="Y6" s="84">
        <f t="shared" ref="Y6:AH6" si="2">IF(Y7="",NA(),Y7)</f>
        <v>100.9</v>
      </c>
      <c r="Z6" s="84">
        <f t="shared" si="2"/>
        <v>100</v>
      </c>
      <c r="AA6" s="84">
        <f t="shared" si="2"/>
        <v>100</v>
      </c>
      <c r="AB6" s="84">
        <f t="shared" si="2"/>
        <v>100</v>
      </c>
      <c r="AC6" s="84">
        <f t="shared" si="2"/>
        <v>110.18</v>
      </c>
      <c r="AD6" s="76" t="e">
        <f t="shared" si="2"/>
        <v>#N/A</v>
      </c>
      <c r="AE6" s="76" t="e">
        <f t="shared" si="2"/>
        <v>#N/A</v>
      </c>
      <c r="AF6" s="76" t="e">
        <f t="shared" si="2"/>
        <v>#N/A</v>
      </c>
      <c r="AG6" s="76" t="e">
        <f t="shared" si="2"/>
        <v>#N/A</v>
      </c>
      <c r="AH6" s="76" t="e">
        <f t="shared" si="2"/>
        <v>#N/A</v>
      </c>
      <c r="AI6" s="76" t="str">
        <f>IF(AI7="","",IF(AI7="-","【-】","【"&amp;SUBSTITUTE(TEXT(AI7,"#,##0.00"),"-","△")&amp;"】"))</f>
        <v/>
      </c>
      <c r="AJ6" s="76" t="e">
        <f t="shared" ref="AJ6:AS6" si="3">IF(AJ7="",NA(),AJ7)</f>
        <v>#N/A</v>
      </c>
      <c r="AK6" s="76" t="e">
        <f t="shared" si="3"/>
        <v>#N/A</v>
      </c>
      <c r="AL6" s="76" t="e">
        <f t="shared" si="3"/>
        <v>#N/A</v>
      </c>
      <c r="AM6" s="76" t="e">
        <f t="shared" si="3"/>
        <v>#N/A</v>
      </c>
      <c r="AN6" s="76" t="e">
        <f t="shared" si="3"/>
        <v>#N/A</v>
      </c>
      <c r="AO6" s="76" t="e">
        <f t="shared" si="3"/>
        <v>#N/A</v>
      </c>
      <c r="AP6" s="76" t="e">
        <f t="shared" si="3"/>
        <v>#N/A</v>
      </c>
      <c r="AQ6" s="76" t="e">
        <f t="shared" si="3"/>
        <v>#N/A</v>
      </c>
      <c r="AR6" s="76" t="e">
        <f t="shared" si="3"/>
        <v>#N/A</v>
      </c>
      <c r="AS6" s="76" t="e">
        <f t="shared" si="3"/>
        <v>#N/A</v>
      </c>
      <c r="AT6" s="76" t="str">
        <f>IF(AT7="","",IF(AT7="-","【-】","【"&amp;SUBSTITUTE(TEXT(AT7,"#,##0.00"),"-","△")&amp;"】"))</f>
        <v/>
      </c>
      <c r="AU6" s="76" t="e">
        <f t="shared" ref="AU6:BD6" si="4">IF(AU7="",NA(),AU7)</f>
        <v>#N/A</v>
      </c>
      <c r="AV6" s="76" t="e">
        <f t="shared" si="4"/>
        <v>#N/A</v>
      </c>
      <c r="AW6" s="76" t="e">
        <f t="shared" si="4"/>
        <v>#N/A</v>
      </c>
      <c r="AX6" s="76" t="e">
        <f t="shared" si="4"/>
        <v>#N/A</v>
      </c>
      <c r="AY6" s="76" t="e">
        <f t="shared" si="4"/>
        <v>#N/A</v>
      </c>
      <c r="AZ6" s="76" t="e">
        <f t="shared" si="4"/>
        <v>#N/A</v>
      </c>
      <c r="BA6" s="76" t="e">
        <f t="shared" si="4"/>
        <v>#N/A</v>
      </c>
      <c r="BB6" s="76" t="e">
        <f t="shared" si="4"/>
        <v>#N/A</v>
      </c>
      <c r="BC6" s="76" t="e">
        <f t="shared" si="4"/>
        <v>#N/A</v>
      </c>
      <c r="BD6" s="76" t="e">
        <f t="shared" si="4"/>
        <v>#N/A</v>
      </c>
      <c r="BE6" s="76" t="str">
        <f>IF(BE7="","",IF(BE7="-","【-】","【"&amp;SUBSTITUTE(TEXT(BE7,"#,##0.00"),"-","△")&amp;"】"))</f>
        <v/>
      </c>
      <c r="BF6" s="76">
        <f t="shared" ref="BF6:BO6" si="5">IF(BF7="",NA(),BF7)</f>
        <v>0</v>
      </c>
      <c r="BG6" s="76">
        <f t="shared" si="5"/>
        <v>0</v>
      </c>
      <c r="BH6" s="76">
        <f t="shared" si="5"/>
        <v>0</v>
      </c>
      <c r="BI6" s="76">
        <f t="shared" si="5"/>
        <v>0</v>
      </c>
      <c r="BJ6" s="84">
        <f t="shared" si="5"/>
        <v>2413.98</v>
      </c>
      <c r="BK6" s="84">
        <f t="shared" si="5"/>
        <v>1048.23</v>
      </c>
      <c r="BL6" s="84">
        <f t="shared" si="5"/>
        <v>1130.42</v>
      </c>
      <c r="BM6" s="84">
        <f t="shared" si="5"/>
        <v>1245.0999999999999</v>
      </c>
      <c r="BN6" s="84">
        <f t="shared" si="5"/>
        <v>1108.8</v>
      </c>
      <c r="BO6" s="84">
        <f t="shared" si="5"/>
        <v>1194.56</v>
      </c>
      <c r="BP6" s="76" t="str">
        <f>IF(BP7="","",IF(BP7="-","【-】","【"&amp;SUBSTITUTE(TEXT(BP7,"#,##0.00"),"-","△")&amp;"】"))</f>
        <v>【652.82】</v>
      </c>
      <c r="BQ6" s="84">
        <f t="shared" ref="BQ6:BZ6" si="6">IF(BQ7="",NA(),BQ7)</f>
        <v>56.05</v>
      </c>
      <c r="BR6" s="84">
        <f t="shared" si="6"/>
        <v>57.77</v>
      </c>
      <c r="BS6" s="84">
        <f t="shared" si="6"/>
        <v>49.12</v>
      </c>
      <c r="BT6" s="84">
        <f t="shared" si="6"/>
        <v>50.61</v>
      </c>
      <c r="BU6" s="84">
        <f t="shared" si="6"/>
        <v>59.32</v>
      </c>
      <c r="BV6" s="84">
        <f t="shared" si="6"/>
        <v>78.92</v>
      </c>
      <c r="BW6" s="84">
        <f t="shared" si="6"/>
        <v>74.17</v>
      </c>
      <c r="BX6" s="84">
        <f t="shared" si="6"/>
        <v>79.77</v>
      </c>
      <c r="BY6" s="84">
        <f t="shared" si="6"/>
        <v>79.63</v>
      </c>
      <c r="BZ6" s="84">
        <f t="shared" si="6"/>
        <v>76.78</v>
      </c>
      <c r="CA6" s="76" t="str">
        <f>IF(CA7="","",IF(CA7="-","【-】","【"&amp;SUBSTITUTE(TEXT(CA7,"#,##0.00"),"-","△")&amp;"】"))</f>
        <v>【97.61】</v>
      </c>
      <c r="CB6" s="84">
        <f t="shared" ref="CB6:CK6" si="7">IF(CB7="",NA(),CB7)</f>
        <v>226.53</v>
      </c>
      <c r="CC6" s="84">
        <f t="shared" si="7"/>
        <v>220.61</v>
      </c>
      <c r="CD6" s="84">
        <f t="shared" si="7"/>
        <v>264.27999999999997</v>
      </c>
      <c r="CE6" s="84">
        <f t="shared" si="7"/>
        <v>256.39999999999998</v>
      </c>
      <c r="CF6" s="84">
        <f t="shared" si="7"/>
        <v>218.84</v>
      </c>
      <c r="CG6" s="84">
        <f t="shared" si="7"/>
        <v>220.31</v>
      </c>
      <c r="CH6" s="84">
        <f t="shared" si="7"/>
        <v>230.95</v>
      </c>
      <c r="CI6" s="84">
        <f t="shared" si="7"/>
        <v>214.56</v>
      </c>
      <c r="CJ6" s="84">
        <f t="shared" si="7"/>
        <v>213.66</v>
      </c>
      <c r="CK6" s="84">
        <f t="shared" si="7"/>
        <v>224.31</v>
      </c>
      <c r="CL6" s="76" t="str">
        <f>IF(CL7="","",IF(CL7="-","【-】","【"&amp;SUBSTITUTE(TEXT(CL7,"#,##0.00"),"-","△")&amp;"】"))</f>
        <v>【138.29】</v>
      </c>
      <c r="CM6" s="84">
        <f t="shared" ref="CM6:CV6" si="8">IF(CM7="",NA(),CM7)</f>
        <v>53.44</v>
      </c>
      <c r="CN6" s="84">
        <f t="shared" si="8"/>
        <v>58.54</v>
      </c>
      <c r="CO6" s="84">
        <f t="shared" si="8"/>
        <v>48.18</v>
      </c>
      <c r="CP6" s="84">
        <f t="shared" si="8"/>
        <v>48.84</v>
      </c>
      <c r="CQ6" s="84">
        <f t="shared" si="8"/>
        <v>52.27</v>
      </c>
      <c r="CR6" s="84">
        <f t="shared" si="8"/>
        <v>49.68</v>
      </c>
      <c r="CS6" s="84">
        <f t="shared" si="8"/>
        <v>49.27</v>
      </c>
      <c r="CT6" s="84">
        <f t="shared" si="8"/>
        <v>49.47</v>
      </c>
      <c r="CU6" s="84">
        <f t="shared" si="8"/>
        <v>48.19</v>
      </c>
      <c r="CV6" s="84">
        <f t="shared" si="8"/>
        <v>47.32</v>
      </c>
      <c r="CW6" s="76" t="str">
        <f>IF(CW7="","",IF(CW7="-","【-】","【"&amp;SUBSTITUTE(TEXT(CW7,"#,##0.00"),"-","△")&amp;"】"))</f>
        <v>【59.10】</v>
      </c>
      <c r="CX6" s="84">
        <f t="shared" ref="CX6:DG6" si="9">IF(CX7="",NA(),CX7)</f>
        <v>53.38</v>
      </c>
      <c r="CY6" s="84">
        <f t="shared" si="9"/>
        <v>53.91</v>
      </c>
      <c r="CZ6" s="84">
        <f t="shared" si="9"/>
        <v>54.71</v>
      </c>
      <c r="DA6" s="84">
        <f t="shared" si="9"/>
        <v>55.56</v>
      </c>
      <c r="DB6" s="84">
        <f t="shared" si="9"/>
        <v>58.42</v>
      </c>
      <c r="DC6" s="84">
        <f t="shared" si="9"/>
        <v>83.35</v>
      </c>
      <c r="DD6" s="84">
        <f t="shared" si="9"/>
        <v>83.16</v>
      </c>
      <c r="DE6" s="84">
        <f t="shared" si="9"/>
        <v>82.06</v>
      </c>
      <c r="DF6" s="84">
        <f t="shared" si="9"/>
        <v>82.26</v>
      </c>
      <c r="DG6" s="84">
        <f t="shared" si="9"/>
        <v>81.33</v>
      </c>
      <c r="DH6" s="76" t="str">
        <f>IF(DH7="","",IF(DH7="-","【-】","【"&amp;SUBSTITUTE(TEXT(DH7,"#,##0.00"),"-","△")&amp;"】"))</f>
        <v>【95.82】</v>
      </c>
      <c r="DI6" s="76" t="e">
        <f t="shared" ref="DI6:DR6" si="10">IF(DI7="",NA(),DI7)</f>
        <v>#N/A</v>
      </c>
      <c r="DJ6" s="76" t="e">
        <f t="shared" si="10"/>
        <v>#N/A</v>
      </c>
      <c r="DK6" s="76" t="e">
        <f t="shared" si="10"/>
        <v>#N/A</v>
      </c>
      <c r="DL6" s="76" t="e">
        <f t="shared" si="10"/>
        <v>#N/A</v>
      </c>
      <c r="DM6" s="76" t="e">
        <f t="shared" si="10"/>
        <v>#N/A</v>
      </c>
      <c r="DN6" s="76" t="e">
        <f t="shared" si="10"/>
        <v>#N/A</v>
      </c>
      <c r="DO6" s="76" t="e">
        <f t="shared" si="10"/>
        <v>#N/A</v>
      </c>
      <c r="DP6" s="76" t="e">
        <f t="shared" si="10"/>
        <v>#N/A</v>
      </c>
      <c r="DQ6" s="76" t="e">
        <f t="shared" si="10"/>
        <v>#N/A</v>
      </c>
      <c r="DR6" s="76" t="e">
        <f t="shared" si="10"/>
        <v>#N/A</v>
      </c>
      <c r="DS6" s="76" t="str">
        <f>IF(DS7="","",IF(DS7="-","【-】","【"&amp;SUBSTITUTE(TEXT(DS7,"#,##0.00"),"-","△")&amp;"】"))</f>
        <v/>
      </c>
      <c r="DT6" s="76" t="e">
        <f t="shared" ref="DT6:EC6" si="11">IF(DT7="",NA(),DT7)</f>
        <v>#N/A</v>
      </c>
      <c r="DU6" s="76" t="e">
        <f t="shared" si="11"/>
        <v>#N/A</v>
      </c>
      <c r="DV6" s="76" t="e">
        <f t="shared" si="11"/>
        <v>#N/A</v>
      </c>
      <c r="DW6" s="76" t="e">
        <f t="shared" si="11"/>
        <v>#N/A</v>
      </c>
      <c r="DX6" s="76" t="e">
        <f t="shared" si="11"/>
        <v>#N/A</v>
      </c>
      <c r="DY6" s="76" t="e">
        <f t="shared" si="11"/>
        <v>#N/A</v>
      </c>
      <c r="DZ6" s="76" t="e">
        <f t="shared" si="11"/>
        <v>#N/A</v>
      </c>
      <c r="EA6" s="76" t="e">
        <f t="shared" si="11"/>
        <v>#N/A</v>
      </c>
      <c r="EB6" s="76" t="e">
        <f t="shared" si="11"/>
        <v>#N/A</v>
      </c>
      <c r="EC6" s="76" t="e">
        <f t="shared" si="11"/>
        <v>#N/A</v>
      </c>
      <c r="ED6" s="76" t="str">
        <f>IF(ED7="","",IF(ED7="-","【-】","【"&amp;SUBSTITUTE(TEXT(ED7,"#,##0.00"),"-","△")&amp;"】"))</f>
        <v/>
      </c>
      <c r="EE6" s="76">
        <f t="shared" ref="EE6:EN6" si="12">IF(EE7="",NA(),EE7)</f>
        <v>0</v>
      </c>
      <c r="EF6" s="76">
        <f t="shared" si="12"/>
        <v>0</v>
      </c>
      <c r="EG6" s="84">
        <f t="shared" si="12"/>
        <v>2.5499999999999998</v>
      </c>
      <c r="EH6" s="76">
        <f t="shared" si="12"/>
        <v>0</v>
      </c>
      <c r="EI6" s="76">
        <f t="shared" si="12"/>
        <v>0</v>
      </c>
      <c r="EJ6" s="84">
        <f t="shared" si="12"/>
        <v>0.12</v>
      </c>
      <c r="EK6" s="84">
        <f t="shared" si="12"/>
        <v>0.1</v>
      </c>
      <c r="EL6" s="84">
        <f t="shared" si="12"/>
        <v>0.32</v>
      </c>
      <c r="EM6" s="84">
        <f t="shared" si="12"/>
        <v>0.1</v>
      </c>
      <c r="EN6" s="84">
        <f t="shared" si="12"/>
        <v>9.e-002</v>
      </c>
      <c r="EO6" s="76" t="str">
        <f>IF(EO7="","",IF(EO7="-","【-】","【"&amp;SUBSTITUTE(TEXT(EO7,"#,##0.00"),"-","△")&amp;"】"))</f>
        <v>【0.23】</v>
      </c>
    </row>
    <row r="7" spans="1:145" s="61" customFormat="1">
      <c r="A7" s="62"/>
      <c r="B7" s="68">
        <v>2022</v>
      </c>
      <c r="C7" s="68">
        <v>223042</v>
      </c>
      <c r="D7" s="68">
        <v>47</v>
      </c>
      <c r="E7" s="68">
        <v>17</v>
      </c>
      <c r="F7" s="68">
        <v>1</v>
      </c>
      <c r="G7" s="68">
        <v>0</v>
      </c>
      <c r="H7" s="68" t="s">
        <v>57</v>
      </c>
      <c r="I7" s="68" t="s">
        <v>97</v>
      </c>
      <c r="J7" s="68" t="s">
        <v>98</v>
      </c>
      <c r="K7" s="68" t="s">
        <v>99</v>
      </c>
      <c r="L7" s="68" t="s">
        <v>100</v>
      </c>
      <c r="M7" s="68" t="s">
        <v>101</v>
      </c>
      <c r="N7" s="77" t="s">
        <v>38</v>
      </c>
      <c r="O7" s="77" t="s">
        <v>102</v>
      </c>
      <c r="P7" s="77">
        <v>28.01</v>
      </c>
      <c r="Q7" s="77">
        <v>85.37</v>
      </c>
      <c r="R7" s="77">
        <v>2268</v>
      </c>
      <c r="S7" s="77">
        <v>7726</v>
      </c>
      <c r="T7" s="77">
        <v>109.94</v>
      </c>
      <c r="U7" s="77">
        <v>70.27</v>
      </c>
      <c r="V7" s="77">
        <v>2143</v>
      </c>
      <c r="W7" s="77">
        <v>1.19</v>
      </c>
      <c r="X7" s="77">
        <v>1800.84</v>
      </c>
      <c r="Y7" s="77">
        <v>100.9</v>
      </c>
      <c r="Z7" s="77">
        <v>100</v>
      </c>
      <c r="AA7" s="77">
        <v>100</v>
      </c>
      <c r="AB7" s="77">
        <v>100</v>
      </c>
      <c r="AC7" s="77">
        <v>110.18</v>
      </c>
      <c r="AD7" s="77"/>
      <c r="AE7" s="77"/>
      <c r="AF7" s="77"/>
      <c r="AG7" s="77"/>
      <c r="AH7" s="77"/>
      <c r="AI7" s="77"/>
      <c r="AJ7" s="77"/>
      <c r="AK7" s="77"/>
      <c r="AL7" s="77"/>
      <c r="AM7" s="77"/>
      <c r="AN7" s="77"/>
      <c r="AO7" s="77"/>
      <c r="AP7" s="77"/>
      <c r="AQ7" s="77"/>
      <c r="AR7" s="77"/>
      <c r="AS7" s="77"/>
      <c r="AT7" s="77"/>
      <c r="AU7" s="77"/>
      <c r="AV7" s="77"/>
      <c r="AW7" s="77"/>
      <c r="AX7" s="77"/>
      <c r="AY7" s="77"/>
      <c r="AZ7" s="77"/>
      <c r="BA7" s="77"/>
      <c r="BB7" s="77"/>
      <c r="BC7" s="77"/>
      <c r="BD7" s="77"/>
      <c r="BE7" s="77"/>
      <c r="BF7" s="77">
        <v>0</v>
      </c>
      <c r="BG7" s="77">
        <v>0</v>
      </c>
      <c r="BH7" s="77">
        <v>0</v>
      </c>
      <c r="BI7" s="77">
        <v>0</v>
      </c>
      <c r="BJ7" s="77">
        <v>2413.98</v>
      </c>
      <c r="BK7" s="77">
        <v>1048.23</v>
      </c>
      <c r="BL7" s="77">
        <v>1130.42</v>
      </c>
      <c r="BM7" s="77">
        <v>1245.0999999999999</v>
      </c>
      <c r="BN7" s="77">
        <v>1108.8</v>
      </c>
      <c r="BO7" s="77">
        <v>1194.56</v>
      </c>
      <c r="BP7" s="77">
        <v>652.82000000000005</v>
      </c>
      <c r="BQ7" s="77">
        <v>56.05</v>
      </c>
      <c r="BR7" s="77">
        <v>57.77</v>
      </c>
      <c r="BS7" s="77">
        <v>49.12</v>
      </c>
      <c r="BT7" s="77">
        <v>50.61</v>
      </c>
      <c r="BU7" s="77">
        <v>59.32</v>
      </c>
      <c r="BV7" s="77">
        <v>78.92</v>
      </c>
      <c r="BW7" s="77">
        <v>74.17</v>
      </c>
      <c r="BX7" s="77">
        <v>79.77</v>
      </c>
      <c r="BY7" s="77">
        <v>79.63</v>
      </c>
      <c r="BZ7" s="77">
        <v>76.78</v>
      </c>
      <c r="CA7" s="77">
        <v>97.61</v>
      </c>
      <c r="CB7" s="77">
        <v>226.53</v>
      </c>
      <c r="CC7" s="77">
        <v>220.61</v>
      </c>
      <c r="CD7" s="77">
        <v>264.27999999999997</v>
      </c>
      <c r="CE7" s="77">
        <v>256.39999999999998</v>
      </c>
      <c r="CF7" s="77">
        <v>218.84</v>
      </c>
      <c r="CG7" s="77">
        <v>220.31</v>
      </c>
      <c r="CH7" s="77">
        <v>230.95</v>
      </c>
      <c r="CI7" s="77">
        <v>214.56</v>
      </c>
      <c r="CJ7" s="77">
        <v>213.66</v>
      </c>
      <c r="CK7" s="77">
        <v>224.31</v>
      </c>
      <c r="CL7" s="77">
        <v>138.29</v>
      </c>
      <c r="CM7" s="77">
        <v>53.44</v>
      </c>
      <c r="CN7" s="77">
        <v>58.54</v>
      </c>
      <c r="CO7" s="77">
        <v>48.18</v>
      </c>
      <c r="CP7" s="77">
        <v>48.84</v>
      </c>
      <c r="CQ7" s="77">
        <v>52.27</v>
      </c>
      <c r="CR7" s="77">
        <v>49.68</v>
      </c>
      <c r="CS7" s="77">
        <v>49.27</v>
      </c>
      <c r="CT7" s="77">
        <v>49.47</v>
      </c>
      <c r="CU7" s="77">
        <v>48.19</v>
      </c>
      <c r="CV7" s="77">
        <v>47.32</v>
      </c>
      <c r="CW7" s="77">
        <v>59.1</v>
      </c>
      <c r="CX7" s="77">
        <v>53.38</v>
      </c>
      <c r="CY7" s="77">
        <v>53.91</v>
      </c>
      <c r="CZ7" s="77">
        <v>54.71</v>
      </c>
      <c r="DA7" s="77">
        <v>55.56</v>
      </c>
      <c r="DB7" s="77">
        <v>58.42</v>
      </c>
      <c r="DC7" s="77">
        <v>83.35</v>
      </c>
      <c r="DD7" s="77">
        <v>83.16</v>
      </c>
      <c r="DE7" s="77">
        <v>82.06</v>
      </c>
      <c r="DF7" s="77">
        <v>82.26</v>
      </c>
      <c r="DG7" s="77">
        <v>81.33</v>
      </c>
      <c r="DH7" s="77">
        <v>95.82</v>
      </c>
      <c r="DI7" s="77"/>
      <c r="DJ7" s="77"/>
      <c r="DK7" s="77"/>
      <c r="DL7" s="77"/>
      <c r="DM7" s="77"/>
      <c r="DN7" s="77"/>
      <c r="DO7" s="77"/>
      <c r="DP7" s="77"/>
      <c r="DQ7" s="77"/>
      <c r="DR7" s="77"/>
      <c r="DS7" s="77"/>
      <c r="DT7" s="77"/>
      <c r="DU7" s="77"/>
      <c r="DV7" s="77"/>
      <c r="DW7" s="77"/>
      <c r="DX7" s="77"/>
      <c r="DY7" s="77"/>
      <c r="DZ7" s="77"/>
      <c r="EA7" s="77"/>
      <c r="EB7" s="77"/>
      <c r="EC7" s="77"/>
      <c r="ED7" s="77"/>
      <c r="EE7" s="77">
        <v>0</v>
      </c>
      <c r="EF7" s="77">
        <v>0</v>
      </c>
      <c r="EG7" s="77">
        <v>2.5499999999999998</v>
      </c>
      <c r="EH7" s="77">
        <v>0</v>
      </c>
      <c r="EI7" s="77">
        <v>0</v>
      </c>
      <c r="EJ7" s="77">
        <v>0.12</v>
      </c>
      <c r="EK7" s="77">
        <v>0.1</v>
      </c>
      <c r="EL7" s="77">
        <v>0.32</v>
      </c>
      <c r="EM7" s="77">
        <v>0.1</v>
      </c>
      <c r="EN7" s="77">
        <v>9.e-002</v>
      </c>
      <c r="EO7" s="77">
        <v>0.23</v>
      </c>
    </row>
    <row r="8" spans="1:145">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row>
    <row r="9" spans="1:145">
      <c r="A9" s="63"/>
      <c r="B9" s="63" t="s">
        <v>103</v>
      </c>
      <c r="C9" s="63" t="s">
        <v>104</v>
      </c>
      <c r="D9" s="63" t="s">
        <v>105</v>
      </c>
      <c r="E9" s="63" t="s">
        <v>106</v>
      </c>
      <c r="F9" s="63" t="s">
        <v>107</v>
      </c>
      <c r="R9" s="78"/>
      <c r="Y9" s="78"/>
      <c r="Z9" s="78"/>
      <c r="AA9" s="78"/>
      <c r="AB9" s="78"/>
      <c r="AC9" s="78"/>
      <c r="AD9" s="78"/>
      <c r="AE9" s="78"/>
      <c r="AF9" s="78"/>
      <c r="AG9" s="78"/>
      <c r="AI9" s="78"/>
      <c r="AJ9" s="78"/>
      <c r="AK9" s="78"/>
      <c r="AL9" s="78"/>
      <c r="AM9" s="78"/>
      <c r="AN9" s="78"/>
      <c r="AO9" s="78"/>
      <c r="AP9" s="78"/>
      <c r="AQ9" s="78"/>
      <c r="AR9" s="78"/>
      <c r="AT9" s="78"/>
      <c r="AU9" s="78"/>
      <c r="AV9" s="78"/>
      <c r="AW9" s="78"/>
      <c r="AX9" s="78"/>
      <c r="AY9" s="78"/>
      <c r="AZ9" s="78"/>
      <c r="BA9" s="78"/>
      <c r="BB9" s="78"/>
      <c r="BC9" s="78"/>
      <c r="BE9" s="78"/>
      <c r="BF9" s="78"/>
      <c r="BG9" s="78"/>
      <c r="BH9" s="78"/>
      <c r="BI9" s="78"/>
      <c r="BJ9" s="78"/>
      <c r="BK9" s="78"/>
      <c r="BL9" s="78"/>
      <c r="BM9" s="78"/>
      <c r="BN9" s="78"/>
      <c r="BP9" s="78"/>
      <c r="BQ9" s="78"/>
      <c r="BR9" s="78"/>
      <c r="BS9" s="78"/>
      <c r="BT9" s="78"/>
      <c r="BU9" s="78"/>
      <c r="BV9" s="78"/>
      <c r="BW9" s="78"/>
      <c r="BX9" s="78"/>
      <c r="BY9" s="78"/>
      <c r="CA9" s="78"/>
      <c r="CB9" s="78"/>
      <c r="CC9" s="78"/>
      <c r="CD9" s="78"/>
      <c r="CE9" s="78"/>
      <c r="CF9" s="78"/>
      <c r="CG9" s="78"/>
      <c r="CH9" s="78"/>
      <c r="CI9" s="78"/>
      <c r="CJ9" s="78"/>
      <c r="CL9" s="78"/>
      <c r="CM9" s="78"/>
      <c r="CN9" s="78"/>
      <c r="CO9" s="78"/>
      <c r="CP9" s="78"/>
      <c r="CQ9" s="78"/>
      <c r="CR9" s="78"/>
      <c r="CS9" s="78"/>
      <c r="CT9" s="78"/>
      <c r="CU9" s="78"/>
      <c r="CW9" s="78"/>
      <c r="CX9" s="78"/>
      <c r="CY9" s="78"/>
      <c r="CZ9" s="78"/>
      <c r="DA9" s="78"/>
      <c r="DB9" s="78"/>
      <c r="DC9" s="78"/>
      <c r="DD9" s="78"/>
      <c r="DE9" s="78"/>
      <c r="DF9" s="78"/>
      <c r="DH9" s="78"/>
      <c r="DI9" s="78"/>
      <c r="DJ9" s="78"/>
      <c r="DK9" s="78"/>
      <c r="DL9" s="78"/>
      <c r="DM9" s="78"/>
      <c r="DN9" s="78"/>
      <c r="DO9" s="78"/>
      <c r="DP9" s="78"/>
      <c r="DQ9" s="78"/>
      <c r="DS9" s="78"/>
      <c r="DT9" s="78"/>
      <c r="DU9" s="78"/>
      <c r="DV9" s="78"/>
      <c r="DW9" s="78"/>
      <c r="DX9" s="78"/>
      <c r="DY9" s="78"/>
      <c r="DZ9" s="78"/>
      <c r="EA9" s="78"/>
      <c r="EB9" s="78"/>
      <c r="ED9" s="78"/>
      <c r="EE9" s="78"/>
      <c r="EF9" s="78"/>
      <c r="EG9" s="78"/>
      <c r="EH9" s="78"/>
      <c r="EI9" s="78"/>
      <c r="EJ9" s="78"/>
      <c r="EK9" s="78"/>
      <c r="EL9" s="78"/>
      <c r="EM9" s="78"/>
    </row>
    <row r="10" spans="1:145">
      <c r="A10" s="63" t="s">
        <v>31</v>
      </c>
      <c r="B10" s="69">
        <f>DATEVALUE($B7+12-B11&amp;"/1/"&amp;B12)</f>
        <v>47484</v>
      </c>
      <c r="C10" s="70">
        <f>DATEVALUE($B7+12-C11&amp;"/1/"&amp;C12)</f>
        <v>47849</v>
      </c>
      <c r="D10" s="70">
        <f>DATEVALUE($B7+12-D11&amp;"/1/"&amp;D12)</f>
        <v>48215</v>
      </c>
      <c r="E10" s="70">
        <f>DATEVALUE($B7+12-E11&amp;"/1/"&amp;E12)</f>
        <v>48582</v>
      </c>
      <c r="F10" s="70">
        <f>DATEVALUE($B7+12-F11&amp;"/1/"&amp;F12)</f>
        <v>48948</v>
      </c>
    </row>
    <row r="11" spans="1:145">
      <c r="B11">
        <v>4</v>
      </c>
      <c r="C11">
        <v>3</v>
      </c>
      <c r="D11">
        <v>2</v>
      </c>
      <c r="E11">
        <v>1</v>
      </c>
      <c r="F11">
        <v>0</v>
      </c>
      <c r="G11" t="s">
        <v>108</v>
      </c>
    </row>
    <row r="12" spans="1:145">
      <c r="B12">
        <v>1</v>
      </c>
      <c r="C12">
        <v>1</v>
      </c>
      <c r="D12">
        <v>2</v>
      </c>
      <c r="E12">
        <v>3</v>
      </c>
      <c r="F12">
        <v>4</v>
      </c>
      <c r="G12" t="s">
        <v>109</v>
      </c>
    </row>
    <row r="13" spans="1:145">
      <c r="B13" t="s">
        <v>110</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2024-02-15T01:56:51Z</cp:lastPrinted>
  <dcterms:created xsi:type="dcterms:W3CDTF">2023-12-12T02:47:23Z</dcterms:created>
  <dcterms:modified xsi:type="dcterms:W3CDTF">2024-02-21T08:52:35Z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2024-02-21T08:52:35Z</vt:filetime>
  </property>
</Properties>
</file>