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A50KgR78poa4jABE9fMPFJtBU85MwSo/cYQVJZpXW3ELDUMxP4/hRD6URH6+qM5zqlRtaW2WL/y1rdvM6shpLg==" workbookSaltValue="hemnB9nuCK3BpJoZ39lUqA==" workbookSpinCount="100000"/>
  <bookViews>
    <workbookView xWindow="0" yWindow="0" windowWidth="23040" windowHeight="12960"/>
  </bookViews>
  <sheets>
    <sheet name="法非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<sst xmlns="http://schemas.openxmlformats.org/spreadsheetml/2006/main" xmlns:r="http://schemas.openxmlformats.org/officeDocument/2006/relationships" count="116" uniqueCount="116">
  <si>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人口（人）</t>
    <rPh sb="0" eb="2">
      <t>ジンコウ</t>
    </rPh>
    <rPh sb="3" eb="4">
      <t>ヒト</t>
    </rPh>
    <phoneticPr fontId="1"/>
  </si>
  <si>
    <t>経営比較分析表（令和4年度決算）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</si>
  <si>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</si>
  <si>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</si>
  <si>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</si>
  <si>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</si>
  <si>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</si>
  <si>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</si>
  <si>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</si>
  <si>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</si>
  <si>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</si>
  <si>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</si>
  <si>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</si>
  <si>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</si>
  <si>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</si>
  <si>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令和4年度全国平均</t>
    <rPh sb="0" eb="2">
      <t>レイワ</t>
    </rPh>
    <rPh sb="3" eb="5">
      <t>ネンド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</si>
  <si>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</si>
  <si>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</si>
  <si>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</si>
  <si>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</si>
  <si>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</si>
  <si>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</si>
  <si>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</si>
  <si>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</si>
  <si>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</si>
  <si>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</si>
  <si>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</si>
  <si>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</si>
  <si>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</si>
  <si>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</si>
  <si>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</si>
  <si>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</si>
  <si>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</si>
  <si>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</si>
  <si>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</si>
  <si>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</si>
  <si>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</si>
  <si>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</si>
  <si>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</si>
  <si>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</si>
  <si>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</si>
  <si>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</si>
  <si>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</si>
  <si>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</si>
  <si>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</si>
  <si>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</si>
  <si>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</si>
  <si>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</si>
  <si>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</si>
  <si>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</si>
  <si>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</si>
  <si>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</si>
  <si>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</si>
  <si>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</si>
  <si>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</si>
  <si>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</si>
  <si>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</si>
  <si>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静岡県　南伊豆町</t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</si>
  <si>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</si>
  <si>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</si>
  <si>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</si>
  <si>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</si>
  <si>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</si>
  <si>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</si>
  <si>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</si>
  <si>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</si>
  <si>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</si>
  <si>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</si>
  <si>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</si>
  <si>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【③管渠改善率】
　管渠の改築等を実施していない。</t>
    <rPh sb="2" eb="7">
      <t>カンキョカイゼンリツ</t>
    </rPh>
    <rPh sb="10" eb="12">
      <t>カンキョ</t>
    </rPh>
    <rPh sb="13" eb="15">
      <t>カイチク</t>
    </rPh>
    <rPh sb="15" eb="16">
      <t>トウ</t>
    </rPh>
    <rPh sb="17" eb="19">
      <t>ジッシ</t>
    </rPh>
    <phoneticPr fontId="1"/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</si>
  <si>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</si>
  <si>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</si>
  <si>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</si>
  <si>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</si>
  <si>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</si>
  <si>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</si>
  <si>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</si>
  <si>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</si>
  <si>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</si>
  <si>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</si>
  <si>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</si>
  <si>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</si>
  <si>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</si>
  <si>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</si>
  <si>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</si>
  <si>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</si>
  <si>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</si>
  <si>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</si>
  <si>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</si>
  <si>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</si>
  <si>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</si>
  <si>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</si>
  <si>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</si>
  <si>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</si>
  <si>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</si>
  <si>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</si>
  <si>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</si>
  <si>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</si>
  <si>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法非適用</t>
  </si>
  <si>
    <t>下水道事業</t>
  </si>
  <si>
    <t>漁業集落排水</t>
  </si>
  <si>
    <t>H2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</si>
  <si>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</si>
  <si>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</si>
  <si>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</si>
  <si>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</si>
  <si>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</si>
  <si>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</si>
  <si>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</si>
  <si>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</si>
  <si>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</si>
  <si>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</si>
  <si>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</si>
  <si>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</si>
  <si>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r>
      <t xml:space="preserve">【①収益的収支比率】
</t>
    </r>
    <r>
      <rPr>
        <sz val="11"/>
        <color auto="1"/>
        <rFont val="ＭＳ ゴシック"/>
      </rPr>
      <t>　打ち切り決算により、総費用が減少し、大幅に上昇している。
【④企業債残高対事業規模比率】
　打ち切り決算により、一般会計負担額が低くなり、高くなっている。
【⑤経費回収率】
　打ち切り決算により、汚水処理費が低くなり、高くなっている。
【⑥汚水処理原価】
　打ち切り決算により、汚水処理費が低くなり、低くなっている。
【⑦施設使用率】
　類似団体に比較して低く推移している。使用人口が減少していることが要因と考えられる。
【⑧水栓化率】
　ほぼ全ての対象が水洗化していることがわかる。</t>
    </r>
    <rPh sb="12" eb="13">
      <t>ウ</t>
    </rPh>
    <rPh sb="14" eb="15">
      <t>キ</t>
    </rPh>
    <rPh sb="16" eb="18">
      <t>ケッサン</t>
    </rPh>
    <rPh sb="22" eb="25">
      <t>ソウヒヨウ</t>
    </rPh>
    <rPh sb="26" eb="28">
      <t>ゲンショウ</t>
    </rPh>
    <rPh sb="68" eb="72">
      <t>イッパンカイケイ</t>
    </rPh>
    <rPh sb="72" eb="75">
      <t>フタンガク</t>
    </rPh>
    <rPh sb="76" eb="77">
      <t>ヒク</t>
    </rPh>
    <rPh sb="116" eb="117">
      <t>ヒク</t>
    </rPh>
    <rPh sb="162" eb="163">
      <t>ヒク</t>
    </rPh>
    <rPh sb="181" eb="185">
      <t>ルイジダンタイ</t>
    </rPh>
    <rPh sb="186" eb="188">
      <t>ヒカク</t>
    </rPh>
    <rPh sb="190" eb="191">
      <t>ヒク</t>
    </rPh>
    <rPh sb="192" eb="194">
      <t>スイイ</t>
    </rPh>
    <rPh sb="199" eb="203">
      <t>シヨウジンコウ</t>
    </rPh>
    <rPh sb="204" eb="206">
      <t>ゲンショウ</t>
    </rPh>
    <rPh sb="213" eb="215">
      <t>ヨウイン</t>
    </rPh>
    <rPh sb="216" eb="217">
      <t>カンガ</t>
    </rPh>
    <rPh sb="234" eb="235">
      <t>スベ</t>
    </rPh>
    <rPh sb="237" eb="239">
      <t>タイショウ</t>
    </rPh>
    <rPh sb="240" eb="243">
      <t>スイセンカ</t>
    </rPh>
    <phoneticPr fontId="1"/>
  </si>
  <si>
    <r>
      <t>　水洗化率がほぼ充足している一方で、施設利用率が低い値となっており、規模が</t>
    </r>
    <r>
      <rPr>
        <sz val="11"/>
        <color auto="1"/>
        <rFont val="ＭＳ ゴシック"/>
      </rPr>
      <t>過大であることが推測される。
　経費回収率や汚水処理原価については、打ち切り決算による影響を大きく受けており、その数値自体で状況を分析することはできない。
　令和５年度から法適用している。</t>
    </r>
    <rPh sb="1" eb="5">
      <t>スイセンカリツ</t>
    </rPh>
    <rPh sb="8" eb="10">
      <t>ジュウソク</t>
    </rPh>
    <rPh sb="14" eb="16">
      <t>イッポウ</t>
    </rPh>
    <rPh sb="18" eb="23">
      <t>シセツリヨウリツ</t>
    </rPh>
    <rPh sb="24" eb="25">
      <t>ヒク</t>
    </rPh>
    <rPh sb="26" eb="27">
      <t>アタイ</t>
    </rPh>
    <rPh sb="34" eb="36">
      <t>キボ</t>
    </rPh>
    <rPh sb="37" eb="39">
      <t>カダイ</t>
    </rPh>
    <rPh sb="45" eb="47">
      <t>スイソク</t>
    </rPh>
    <rPh sb="53" eb="58">
      <t>ケイヒカイシュウリツ</t>
    </rPh>
    <rPh sb="59" eb="65">
      <t>オスイショリゲンカ</t>
    </rPh>
    <rPh sb="71" eb="72">
      <t>ウ</t>
    </rPh>
    <rPh sb="73" eb="74">
      <t>キ</t>
    </rPh>
    <rPh sb="75" eb="77">
      <t>ケッサン</t>
    </rPh>
    <rPh sb="80" eb="82">
      <t>エイキョウ</t>
    </rPh>
    <rPh sb="83" eb="84">
      <t>オオ</t>
    </rPh>
    <rPh sb="86" eb="87">
      <t>ウ</t>
    </rPh>
    <rPh sb="94" eb="96">
      <t>スウチ</t>
    </rPh>
    <rPh sb="96" eb="98">
      <t>ジタイ</t>
    </rPh>
    <rPh sb="99" eb="101">
      <t>ジョウキョウ</t>
    </rPh>
    <rPh sb="102" eb="104">
      <t>ブンセキ</t>
    </rPh>
    <rPh sb="116" eb="118">
      <t>レイワ</t>
    </rPh>
    <rPh sb="119" eb="121">
      <t>ネンド</t>
    </rPh>
    <rPh sb="123" eb="126">
      <t>ホウテキヨウ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</si>
</sst>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2.e-002</c:v>
                </c:pt>
                <c:pt idx="1">
                  <c:v>1.e-002</c:v>
                </c:pt>
                <c:pt idx="2">
                  <c:v>1.6</c:v>
                </c:pt>
                <c:pt idx="3">
                  <c:v>1.e-002</c:v>
                </c:pt>
                <c:pt idx="4">
                  <c:v>1.e-002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44" b="0.75000000000001144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18.010000000000002</c:v>
                </c:pt>
                <c:pt idx="1">
                  <c:v>18.010000000000002</c:v>
                </c:pt>
                <c:pt idx="2">
                  <c:v>17.05</c:v>
                </c:pt>
                <c:pt idx="3">
                  <c:v>17.05</c:v>
                </c:pt>
                <c:pt idx="4">
                  <c:v>13.51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32.229999999999997</c:v>
                </c:pt>
                <c:pt idx="1">
                  <c:v>32.479999999999997</c:v>
                </c:pt>
                <c:pt idx="2">
                  <c:v>30.19</c:v>
                </c:pt>
                <c:pt idx="3">
                  <c:v>28.77</c:v>
                </c:pt>
                <c:pt idx="4">
                  <c:v>26.22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98.96</c:v>
                </c:pt>
                <c:pt idx="1">
                  <c:v>98.93</c:v>
                </c:pt>
                <c:pt idx="2">
                  <c:v>98.9</c:v>
                </c:pt>
                <c:pt idx="3">
                  <c:v>98.86</c:v>
                </c:pt>
                <c:pt idx="4">
                  <c:v>98.83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80.8</c:v>
                </c:pt>
                <c:pt idx="1">
                  <c:v>79.2</c:v>
                </c:pt>
                <c:pt idx="2">
                  <c:v>79.09</c:v>
                </c:pt>
                <c:pt idx="3">
                  <c:v>78.900000000000006</c:v>
                </c:pt>
                <c:pt idx="4">
                  <c:v>78.03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99.19</c:v>
                </c:pt>
                <c:pt idx="1">
                  <c:v>98.79</c:v>
                </c:pt>
                <c:pt idx="2">
                  <c:v>83.13</c:v>
                </c:pt>
                <c:pt idx="3">
                  <c:v>74.650000000000006</c:v>
                </c:pt>
                <c:pt idx="4">
                  <c:v>116.75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1535.3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1006.65</c:v>
                </c:pt>
                <c:pt idx="1">
                  <c:v>998.42</c:v>
                </c:pt>
                <c:pt idx="2">
                  <c:v>1095.52</c:v>
                </c:pt>
                <c:pt idx="3">
                  <c:v>1056.55</c:v>
                </c:pt>
                <c:pt idx="4">
                  <c:v>1278.54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94.21</c:v>
                </c:pt>
                <c:pt idx="1">
                  <c:v>36.159999999999997</c:v>
                </c:pt>
                <c:pt idx="2">
                  <c:v>57.94</c:v>
                </c:pt>
                <c:pt idx="3">
                  <c:v>43.34</c:v>
                </c:pt>
                <c:pt idx="4">
                  <c:v>79.23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43.43</c:v>
                </c:pt>
                <c:pt idx="1">
                  <c:v>41.41</c:v>
                </c:pt>
                <c:pt idx="2">
                  <c:v>39.64</c:v>
                </c:pt>
                <c:pt idx="3">
                  <c:v>40</c:v>
                </c:pt>
                <c:pt idx="4">
                  <c:v>38.74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182.11</c:v>
                </c:pt>
                <c:pt idx="1">
                  <c:v>445.05</c:v>
                </c:pt>
                <c:pt idx="2">
                  <c:v>295.63</c:v>
                </c:pt>
                <c:pt idx="3">
                  <c:v>378.27</c:v>
                </c:pt>
                <c:pt idx="4">
                  <c:v>252.5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400.44</c:v>
                </c:pt>
                <c:pt idx="1">
                  <c:v>417.56</c:v>
                </c:pt>
                <c:pt idx="2">
                  <c:v>449.72</c:v>
                </c:pt>
                <c:pt idx="3">
                  <c:v>437.27</c:v>
                </c:pt>
                <c:pt idx="4">
                  <c:v>456.72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49580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402455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8355330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2308205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49580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402455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8355330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2308205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49580" y="10677525"/>
          <a:ext cx="4743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5720080" y="10677525"/>
          <a:ext cx="4743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0990580" y="10677525"/>
          <a:ext cx="4743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443605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7396480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1349355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5302230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【1,078.44】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5302230" y="67341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【80.39】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1349355" y="67341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【29.92】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7396480" y="67341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【420.17】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443605" y="67341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【41.91】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497705" y="108489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9785350" y="108489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5038705" y="108489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440555" y="3000375"/>
          <a:ext cx="361632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8402955" y="3000375"/>
          <a:ext cx="3616325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06730" y="10935335"/>
          <a:ext cx="465137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5777230" y="10935335"/>
          <a:ext cx="4651375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6"/>
  <sheetViews>
    <sheetView showGridLines="0" tabSelected="1" topLeftCell="V49" workbookViewId="0">
      <selection activeCell="BL66" sqref="BL66:BZ82"/>
    </sheetView>
  </sheetViews>
  <sheetFormatPr defaultColWidth="2.6640625" defaultRowHeight="13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南伊豆町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6</v>
      </c>
      <c r="C7" s="5"/>
      <c r="D7" s="5"/>
      <c r="E7" s="5"/>
      <c r="F7" s="5"/>
      <c r="G7" s="5"/>
      <c r="H7" s="5"/>
      <c r="I7" s="5" t="s">
        <v>12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14</v>
      </c>
      <c r="X7" s="5"/>
      <c r="Y7" s="5"/>
      <c r="Z7" s="5"/>
      <c r="AA7" s="5"/>
      <c r="AB7" s="5"/>
      <c r="AC7" s="5"/>
      <c r="AD7" s="5" t="s">
        <v>4</v>
      </c>
      <c r="AE7" s="5"/>
      <c r="AF7" s="5"/>
      <c r="AG7" s="5"/>
      <c r="AH7" s="5"/>
      <c r="AI7" s="5"/>
      <c r="AJ7" s="5"/>
      <c r="AK7" s="3"/>
      <c r="AL7" s="5" t="s">
        <v>0</v>
      </c>
      <c r="AM7" s="5"/>
      <c r="AN7" s="5"/>
      <c r="AO7" s="5"/>
      <c r="AP7" s="5"/>
      <c r="AQ7" s="5"/>
      <c r="AR7" s="5"/>
      <c r="AS7" s="5"/>
      <c r="AT7" s="5" t="s">
        <v>10</v>
      </c>
      <c r="AU7" s="5"/>
      <c r="AV7" s="5"/>
      <c r="AW7" s="5"/>
      <c r="AX7" s="5"/>
      <c r="AY7" s="5"/>
      <c r="AZ7" s="5"/>
      <c r="BA7" s="5"/>
      <c r="BB7" s="5" t="s">
        <v>16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17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51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漁業集落排水</v>
      </c>
      <c r="Q8" s="6"/>
      <c r="R8" s="6"/>
      <c r="S8" s="6"/>
      <c r="T8" s="6"/>
      <c r="U8" s="6"/>
      <c r="V8" s="6"/>
      <c r="W8" s="6" t="str">
        <f>データ!L6</f>
        <v>H2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7726</v>
      </c>
      <c r="AM8" s="21"/>
      <c r="AN8" s="21"/>
      <c r="AO8" s="21"/>
      <c r="AP8" s="21"/>
      <c r="AQ8" s="21"/>
      <c r="AR8" s="21"/>
      <c r="AS8" s="21"/>
      <c r="AT8" s="7">
        <f>データ!T6</f>
        <v>109.94</v>
      </c>
      <c r="AU8" s="7"/>
      <c r="AV8" s="7"/>
      <c r="AW8" s="7"/>
      <c r="AX8" s="7"/>
      <c r="AY8" s="7"/>
      <c r="AZ8" s="7"/>
      <c r="BA8" s="7"/>
      <c r="BB8" s="7">
        <f>データ!U6</f>
        <v>70.27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11</v>
      </c>
      <c r="BM8" s="39"/>
      <c r="BN8" s="48" t="s">
        <v>19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21</v>
      </c>
      <c r="C9" s="5"/>
      <c r="D9" s="5"/>
      <c r="E9" s="5"/>
      <c r="F9" s="5"/>
      <c r="G9" s="5"/>
      <c r="H9" s="5"/>
      <c r="I9" s="5" t="s">
        <v>22</v>
      </c>
      <c r="J9" s="5"/>
      <c r="K9" s="5"/>
      <c r="L9" s="5"/>
      <c r="M9" s="5"/>
      <c r="N9" s="5"/>
      <c r="O9" s="5"/>
      <c r="P9" s="5" t="s">
        <v>23</v>
      </c>
      <c r="Q9" s="5"/>
      <c r="R9" s="5"/>
      <c r="S9" s="5"/>
      <c r="T9" s="5"/>
      <c r="U9" s="5"/>
      <c r="V9" s="5"/>
      <c r="W9" s="5" t="s">
        <v>26</v>
      </c>
      <c r="X9" s="5"/>
      <c r="Y9" s="5"/>
      <c r="Z9" s="5"/>
      <c r="AA9" s="5"/>
      <c r="AB9" s="5"/>
      <c r="AC9" s="5"/>
      <c r="AD9" s="5" t="s">
        <v>20</v>
      </c>
      <c r="AE9" s="5"/>
      <c r="AF9" s="5"/>
      <c r="AG9" s="5"/>
      <c r="AH9" s="5"/>
      <c r="AI9" s="5"/>
      <c r="AJ9" s="5"/>
      <c r="AK9" s="3"/>
      <c r="AL9" s="5" t="s">
        <v>29</v>
      </c>
      <c r="AM9" s="5"/>
      <c r="AN9" s="5"/>
      <c r="AO9" s="5"/>
      <c r="AP9" s="5"/>
      <c r="AQ9" s="5"/>
      <c r="AR9" s="5"/>
      <c r="AS9" s="5"/>
      <c r="AT9" s="5" t="s">
        <v>30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34</v>
      </c>
      <c r="BM9" s="40"/>
      <c r="BN9" s="49" t="s">
        <v>36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6.72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2400</v>
      </c>
      <c r="AE10" s="21"/>
      <c r="AF10" s="21"/>
      <c r="AG10" s="21"/>
      <c r="AH10" s="21"/>
      <c r="AI10" s="21"/>
      <c r="AJ10" s="21"/>
      <c r="AK10" s="2"/>
      <c r="AL10" s="21">
        <f>データ!V6</f>
        <v>514</v>
      </c>
      <c r="AM10" s="21"/>
      <c r="AN10" s="21"/>
      <c r="AO10" s="21"/>
      <c r="AP10" s="21"/>
      <c r="AQ10" s="21"/>
      <c r="AR10" s="21"/>
      <c r="AS10" s="21"/>
      <c r="AT10" s="7">
        <f>データ!W6</f>
        <v>0.36</v>
      </c>
      <c r="AU10" s="7"/>
      <c r="AV10" s="7"/>
      <c r="AW10" s="7"/>
      <c r="AX10" s="7"/>
      <c r="AY10" s="7"/>
      <c r="AZ10" s="7"/>
      <c r="BA10" s="7"/>
      <c r="BB10" s="7">
        <f>データ!X6</f>
        <v>1427.78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37</v>
      </c>
      <c r="BM10" s="41"/>
      <c r="BN10" s="50" t="s">
        <v>15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56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57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57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57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57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57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57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57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57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57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57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57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57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57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57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57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57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57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57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57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57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57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57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57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57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57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57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57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57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42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55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56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69</v>
      </c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57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57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57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57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57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57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57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57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57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57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57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57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57"/>
    </row>
    <row r="60" spans="1:78" ht="13.5" customHeight="1">
      <c r="A60" s="2"/>
      <c r="B60" s="9" t="s">
        <v>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57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57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8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55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56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6" t="s">
        <v>115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59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59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59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59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59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59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59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59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59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59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59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59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59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59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59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59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7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60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44</v>
      </c>
      <c r="C85" s="12"/>
      <c r="D85" s="12"/>
      <c r="E85" s="12" t="s">
        <v>46</v>
      </c>
      <c r="F85" s="12" t="s">
        <v>47</v>
      </c>
      <c r="G85" s="12" t="s">
        <v>48</v>
      </c>
      <c r="H85" s="12" t="s">
        <v>41</v>
      </c>
      <c r="I85" s="12" t="s">
        <v>7</v>
      </c>
      <c r="J85" s="12" t="s">
        <v>49</v>
      </c>
      <c r="K85" s="12" t="s">
        <v>50</v>
      </c>
      <c r="L85" s="12" t="s">
        <v>32</v>
      </c>
      <c r="M85" s="12" t="s">
        <v>35</v>
      </c>
      <c r="N85" s="12" t="s">
        <v>51</v>
      </c>
      <c r="O85" s="12" t="s">
        <v>53</v>
      </c>
    </row>
    <row r="86" spans="1:78" hidden="1">
      <c r="B86" s="12"/>
      <c r="C86" s="12"/>
      <c r="D86" s="12"/>
      <c r="E86" s="12" t="str">
        <f>データ!AI6</f>
        <v/>
      </c>
      <c r="F86" s="12" t="s">
        <v>38</v>
      </c>
      <c r="G86" s="12" t="s">
        <v>38</v>
      </c>
      <c r="H86" s="12" t="str">
        <f>データ!BP6</f>
        <v>【1,078.44】</v>
      </c>
      <c r="I86" s="12" t="str">
        <f>データ!CA6</f>
        <v>【41.91】</v>
      </c>
      <c r="J86" s="12" t="str">
        <f>データ!CL6</f>
        <v>【420.17】</v>
      </c>
      <c r="K86" s="12" t="str">
        <f>データ!CW6</f>
        <v>【29.92】</v>
      </c>
      <c r="L86" s="12" t="str">
        <f>データ!DH6</f>
        <v>【80.39】</v>
      </c>
      <c r="M86" s="12" t="s">
        <v>38</v>
      </c>
      <c r="N86" s="12" t="s">
        <v>38</v>
      </c>
      <c r="O86" s="12" t="str">
        <f>データ!EO6</f>
        <v>【0.01】</v>
      </c>
    </row>
  </sheetData>
  <sheetProtection algorithmName="SHA-512" hashValue="kBBoYcsJ5fwdQbzTdBlhL3I1Plc2oI8qFI/e8BnT6e7hfdmA3hBqdf2drVWbZzhlp8DDFpz4KKH3VCDG+MZD7A==" saltValue="dQ5Pwfi9sIi2kusg+iV8dw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O13"/>
  <sheetViews>
    <sheetView showGridLines="0" workbookViewId="0"/>
  </sheetViews>
  <sheetFormatPr defaultRowHeight="13.2"/>
  <cols>
    <col min="2" max="144" width="11.88671875" customWidth="1"/>
  </cols>
  <sheetData>
    <row r="1" spans="1:145">
      <c r="A1" t="s">
        <v>54</v>
      </c>
      <c r="Y1" s="81">
        <v>1</v>
      </c>
      <c r="Z1" s="81">
        <v>1</v>
      </c>
      <c r="AA1" s="81">
        <v>1</v>
      </c>
      <c r="AB1" s="81">
        <v>1</v>
      </c>
      <c r="AC1" s="81">
        <v>1</v>
      </c>
      <c r="AD1" s="81">
        <v>1</v>
      </c>
      <c r="AE1" s="81">
        <v>1</v>
      </c>
      <c r="AF1" s="81">
        <v>1</v>
      </c>
      <c r="AG1" s="81">
        <v>1</v>
      </c>
      <c r="AH1" s="81">
        <v>1</v>
      </c>
      <c r="AI1" s="81"/>
      <c r="AJ1" s="81">
        <v>1</v>
      </c>
      <c r="AK1" s="81">
        <v>1</v>
      </c>
      <c r="AL1" s="81">
        <v>1</v>
      </c>
      <c r="AM1" s="81">
        <v>1</v>
      </c>
      <c r="AN1" s="81">
        <v>1</v>
      </c>
      <c r="AO1" s="81">
        <v>1</v>
      </c>
      <c r="AP1" s="81">
        <v>1</v>
      </c>
      <c r="AQ1" s="81">
        <v>1</v>
      </c>
      <c r="AR1" s="81">
        <v>1</v>
      </c>
      <c r="AS1" s="81">
        <v>1</v>
      </c>
      <c r="AT1" s="81"/>
      <c r="AU1" s="81">
        <v>1</v>
      </c>
      <c r="AV1" s="81">
        <v>1</v>
      </c>
      <c r="AW1" s="81">
        <v>1</v>
      </c>
      <c r="AX1" s="81">
        <v>1</v>
      </c>
      <c r="AY1" s="81">
        <v>1</v>
      </c>
      <c r="AZ1" s="81">
        <v>1</v>
      </c>
      <c r="BA1" s="81">
        <v>1</v>
      </c>
      <c r="BB1" s="81">
        <v>1</v>
      </c>
      <c r="BC1" s="81">
        <v>1</v>
      </c>
      <c r="BD1" s="81">
        <v>1</v>
      </c>
      <c r="BE1" s="81"/>
      <c r="BF1" s="81">
        <v>1</v>
      </c>
      <c r="BG1" s="81">
        <v>1</v>
      </c>
      <c r="BH1" s="81">
        <v>1</v>
      </c>
      <c r="BI1" s="81">
        <v>1</v>
      </c>
      <c r="BJ1" s="81">
        <v>1</v>
      </c>
      <c r="BK1" s="81">
        <v>1</v>
      </c>
      <c r="BL1" s="81">
        <v>1</v>
      </c>
      <c r="BM1" s="81">
        <v>1</v>
      </c>
      <c r="BN1" s="81">
        <v>1</v>
      </c>
      <c r="BO1" s="81">
        <v>1</v>
      </c>
      <c r="BP1" s="81"/>
      <c r="BQ1" s="81">
        <v>1</v>
      </c>
      <c r="BR1" s="81">
        <v>1</v>
      </c>
      <c r="BS1" s="81">
        <v>1</v>
      </c>
      <c r="BT1" s="81">
        <v>1</v>
      </c>
      <c r="BU1" s="81">
        <v>1</v>
      </c>
      <c r="BV1" s="81">
        <v>1</v>
      </c>
      <c r="BW1" s="81">
        <v>1</v>
      </c>
      <c r="BX1" s="81">
        <v>1</v>
      </c>
      <c r="BY1" s="81">
        <v>1</v>
      </c>
      <c r="BZ1" s="81">
        <v>1</v>
      </c>
      <c r="CA1" s="81"/>
      <c r="CB1" s="81">
        <v>1</v>
      </c>
      <c r="CC1" s="81">
        <v>1</v>
      </c>
      <c r="CD1" s="81">
        <v>1</v>
      </c>
      <c r="CE1" s="81">
        <v>1</v>
      </c>
      <c r="CF1" s="81">
        <v>1</v>
      </c>
      <c r="CG1" s="81">
        <v>1</v>
      </c>
      <c r="CH1" s="81">
        <v>1</v>
      </c>
      <c r="CI1" s="81">
        <v>1</v>
      </c>
      <c r="CJ1" s="81">
        <v>1</v>
      </c>
      <c r="CK1" s="81">
        <v>1</v>
      </c>
      <c r="CL1" s="81"/>
      <c r="CM1" s="81">
        <v>1</v>
      </c>
      <c r="CN1" s="81">
        <v>1</v>
      </c>
      <c r="CO1" s="81">
        <v>1</v>
      </c>
      <c r="CP1" s="81">
        <v>1</v>
      </c>
      <c r="CQ1" s="81">
        <v>1</v>
      </c>
      <c r="CR1" s="81">
        <v>1</v>
      </c>
      <c r="CS1" s="81">
        <v>1</v>
      </c>
      <c r="CT1" s="81">
        <v>1</v>
      </c>
      <c r="CU1" s="81">
        <v>1</v>
      </c>
      <c r="CV1" s="81">
        <v>1</v>
      </c>
      <c r="CW1" s="81"/>
      <c r="CX1" s="81">
        <v>1</v>
      </c>
      <c r="CY1" s="81">
        <v>1</v>
      </c>
      <c r="CZ1" s="81">
        <v>1</v>
      </c>
      <c r="DA1" s="81">
        <v>1</v>
      </c>
      <c r="DB1" s="81">
        <v>1</v>
      </c>
      <c r="DC1" s="81">
        <v>1</v>
      </c>
      <c r="DD1" s="81">
        <v>1</v>
      </c>
      <c r="DE1" s="81">
        <v>1</v>
      </c>
      <c r="DF1" s="81">
        <v>1</v>
      </c>
      <c r="DG1" s="81">
        <v>1</v>
      </c>
      <c r="DH1" s="81"/>
      <c r="DI1" s="81">
        <v>1</v>
      </c>
      <c r="DJ1" s="81">
        <v>1</v>
      </c>
      <c r="DK1" s="81">
        <v>1</v>
      </c>
      <c r="DL1" s="81">
        <v>1</v>
      </c>
      <c r="DM1" s="81">
        <v>1</v>
      </c>
      <c r="DN1" s="81">
        <v>1</v>
      </c>
      <c r="DO1" s="81">
        <v>1</v>
      </c>
      <c r="DP1" s="81">
        <v>1</v>
      </c>
      <c r="DQ1" s="81">
        <v>1</v>
      </c>
      <c r="DR1" s="81">
        <v>1</v>
      </c>
      <c r="DS1" s="81"/>
      <c r="DT1" s="81">
        <v>1</v>
      </c>
      <c r="DU1" s="81">
        <v>1</v>
      </c>
      <c r="DV1" s="81">
        <v>1</v>
      </c>
      <c r="DW1" s="81">
        <v>1</v>
      </c>
      <c r="DX1" s="81">
        <v>1</v>
      </c>
      <c r="DY1" s="81">
        <v>1</v>
      </c>
      <c r="DZ1" s="81">
        <v>1</v>
      </c>
      <c r="EA1" s="81">
        <v>1</v>
      </c>
      <c r="EB1" s="81">
        <v>1</v>
      </c>
      <c r="EC1" s="81">
        <v>1</v>
      </c>
      <c r="ED1" s="81"/>
      <c r="EE1" s="81">
        <v>1</v>
      </c>
      <c r="EF1" s="81">
        <v>1</v>
      </c>
      <c r="EG1" s="81">
        <v>1</v>
      </c>
      <c r="EH1" s="81">
        <v>1</v>
      </c>
      <c r="EI1" s="81">
        <v>1</v>
      </c>
      <c r="EJ1" s="81">
        <v>1</v>
      </c>
      <c r="EK1" s="81">
        <v>1</v>
      </c>
      <c r="EL1" s="81">
        <v>1</v>
      </c>
      <c r="EM1" s="81">
        <v>1</v>
      </c>
      <c r="EN1" s="81">
        <v>1</v>
      </c>
      <c r="EO1" s="81"/>
    </row>
    <row r="2" spans="1:145">
      <c r="A2" s="62" t="s">
        <v>56</v>
      </c>
      <c r="B2" s="62">
        <f t="shared" ref="B2:EO2" si="0">COLUMN()-1</f>
        <v>1</v>
      </c>
      <c r="C2" s="62">
        <f t="shared" si="0"/>
        <v>2</v>
      </c>
      <c r="D2" s="62">
        <f t="shared" si="0"/>
        <v>3</v>
      </c>
      <c r="E2" s="62">
        <f t="shared" si="0"/>
        <v>4</v>
      </c>
      <c r="F2" s="62">
        <f t="shared" si="0"/>
        <v>5</v>
      </c>
      <c r="G2" s="62">
        <f t="shared" si="0"/>
        <v>6</v>
      </c>
      <c r="H2" s="62">
        <f t="shared" si="0"/>
        <v>7</v>
      </c>
      <c r="I2" s="62">
        <f t="shared" si="0"/>
        <v>8</v>
      </c>
      <c r="J2" s="62">
        <f t="shared" si="0"/>
        <v>9</v>
      </c>
      <c r="K2" s="62">
        <f t="shared" si="0"/>
        <v>10</v>
      </c>
      <c r="L2" s="62">
        <f t="shared" si="0"/>
        <v>11</v>
      </c>
      <c r="M2" s="62">
        <f t="shared" si="0"/>
        <v>12</v>
      </c>
      <c r="N2" s="62">
        <f t="shared" si="0"/>
        <v>13</v>
      </c>
      <c r="O2" s="62">
        <f t="shared" si="0"/>
        <v>14</v>
      </c>
      <c r="P2" s="62">
        <f t="shared" si="0"/>
        <v>15</v>
      </c>
      <c r="Q2" s="62">
        <f t="shared" si="0"/>
        <v>16</v>
      </c>
      <c r="R2" s="62">
        <f t="shared" si="0"/>
        <v>17</v>
      </c>
      <c r="S2" s="62">
        <f t="shared" si="0"/>
        <v>18</v>
      </c>
      <c r="T2" s="62">
        <f t="shared" si="0"/>
        <v>19</v>
      </c>
      <c r="U2" s="62">
        <f t="shared" si="0"/>
        <v>20</v>
      </c>
      <c r="V2" s="62">
        <f t="shared" si="0"/>
        <v>21</v>
      </c>
      <c r="W2" s="62">
        <f t="shared" si="0"/>
        <v>22</v>
      </c>
      <c r="X2" s="62">
        <f t="shared" si="0"/>
        <v>23</v>
      </c>
      <c r="Y2" s="62">
        <f t="shared" si="0"/>
        <v>24</v>
      </c>
      <c r="Z2" s="62">
        <f t="shared" si="0"/>
        <v>25</v>
      </c>
      <c r="AA2" s="62">
        <f t="shared" si="0"/>
        <v>26</v>
      </c>
      <c r="AB2" s="62">
        <f t="shared" si="0"/>
        <v>27</v>
      </c>
      <c r="AC2" s="62">
        <f t="shared" si="0"/>
        <v>28</v>
      </c>
      <c r="AD2" s="62">
        <f t="shared" si="0"/>
        <v>29</v>
      </c>
      <c r="AE2" s="62">
        <f t="shared" si="0"/>
        <v>30</v>
      </c>
      <c r="AF2" s="62">
        <f t="shared" si="0"/>
        <v>31</v>
      </c>
      <c r="AG2" s="62">
        <f t="shared" si="0"/>
        <v>32</v>
      </c>
      <c r="AH2" s="62">
        <f t="shared" si="0"/>
        <v>33</v>
      </c>
      <c r="AI2" s="62">
        <f t="shared" si="0"/>
        <v>34</v>
      </c>
      <c r="AJ2" s="62">
        <f t="shared" si="0"/>
        <v>35</v>
      </c>
      <c r="AK2" s="62">
        <f t="shared" si="0"/>
        <v>36</v>
      </c>
      <c r="AL2" s="62">
        <f t="shared" si="0"/>
        <v>37</v>
      </c>
      <c r="AM2" s="62">
        <f t="shared" si="0"/>
        <v>38</v>
      </c>
      <c r="AN2" s="62">
        <f t="shared" si="0"/>
        <v>39</v>
      </c>
      <c r="AO2" s="62">
        <f t="shared" si="0"/>
        <v>40</v>
      </c>
      <c r="AP2" s="62">
        <f t="shared" si="0"/>
        <v>41</v>
      </c>
      <c r="AQ2" s="62">
        <f t="shared" si="0"/>
        <v>42</v>
      </c>
      <c r="AR2" s="62">
        <f t="shared" si="0"/>
        <v>43</v>
      </c>
      <c r="AS2" s="62">
        <f t="shared" si="0"/>
        <v>44</v>
      </c>
      <c r="AT2" s="62">
        <f t="shared" si="0"/>
        <v>45</v>
      </c>
      <c r="AU2" s="62">
        <f t="shared" si="0"/>
        <v>46</v>
      </c>
      <c r="AV2" s="62">
        <f t="shared" si="0"/>
        <v>47</v>
      </c>
      <c r="AW2" s="62">
        <f t="shared" si="0"/>
        <v>48</v>
      </c>
      <c r="AX2" s="62">
        <f t="shared" si="0"/>
        <v>49</v>
      </c>
      <c r="AY2" s="62">
        <f t="shared" si="0"/>
        <v>50</v>
      </c>
      <c r="AZ2" s="62">
        <f t="shared" si="0"/>
        <v>51</v>
      </c>
      <c r="BA2" s="62">
        <f t="shared" si="0"/>
        <v>52</v>
      </c>
      <c r="BB2" s="62">
        <f t="shared" si="0"/>
        <v>53</v>
      </c>
      <c r="BC2" s="62">
        <f t="shared" si="0"/>
        <v>54</v>
      </c>
      <c r="BD2" s="62">
        <f t="shared" si="0"/>
        <v>55</v>
      </c>
      <c r="BE2" s="62">
        <f t="shared" si="0"/>
        <v>56</v>
      </c>
      <c r="BF2" s="62">
        <f t="shared" si="0"/>
        <v>57</v>
      </c>
      <c r="BG2" s="62">
        <f t="shared" si="0"/>
        <v>58</v>
      </c>
      <c r="BH2" s="62">
        <f t="shared" si="0"/>
        <v>59</v>
      </c>
      <c r="BI2" s="62">
        <f t="shared" si="0"/>
        <v>60</v>
      </c>
      <c r="BJ2" s="62">
        <f t="shared" si="0"/>
        <v>61</v>
      </c>
      <c r="BK2" s="62">
        <f t="shared" si="0"/>
        <v>62</v>
      </c>
      <c r="BL2" s="62">
        <f t="shared" si="0"/>
        <v>63</v>
      </c>
      <c r="BM2" s="62">
        <f t="shared" si="0"/>
        <v>64</v>
      </c>
      <c r="BN2" s="62">
        <f t="shared" si="0"/>
        <v>65</v>
      </c>
      <c r="BO2" s="62">
        <f t="shared" si="0"/>
        <v>66</v>
      </c>
      <c r="BP2" s="62">
        <f t="shared" si="0"/>
        <v>67</v>
      </c>
      <c r="BQ2" s="62">
        <f t="shared" si="0"/>
        <v>68</v>
      </c>
      <c r="BR2" s="62">
        <f t="shared" si="0"/>
        <v>69</v>
      </c>
      <c r="BS2" s="62">
        <f t="shared" si="0"/>
        <v>70</v>
      </c>
      <c r="BT2" s="62">
        <f t="shared" si="0"/>
        <v>71</v>
      </c>
      <c r="BU2" s="62">
        <f t="shared" si="0"/>
        <v>72</v>
      </c>
      <c r="BV2" s="62">
        <f t="shared" si="0"/>
        <v>73</v>
      </c>
      <c r="BW2" s="62">
        <f t="shared" si="0"/>
        <v>74</v>
      </c>
      <c r="BX2" s="62">
        <f t="shared" si="0"/>
        <v>75</v>
      </c>
      <c r="BY2" s="62">
        <f t="shared" si="0"/>
        <v>76</v>
      </c>
      <c r="BZ2" s="62">
        <f t="shared" si="0"/>
        <v>77</v>
      </c>
      <c r="CA2" s="62">
        <f t="shared" si="0"/>
        <v>78</v>
      </c>
      <c r="CB2" s="62">
        <f t="shared" si="0"/>
        <v>79</v>
      </c>
      <c r="CC2" s="62">
        <f t="shared" si="0"/>
        <v>80</v>
      </c>
      <c r="CD2" s="62">
        <f t="shared" si="0"/>
        <v>81</v>
      </c>
      <c r="CE2" s="62">
        <f t="shared" si="0"/>
        <v>82</v>
      </c>
      <c r="CF2" s="62">
        <f t="shared" si="0"/>
        <v>83</v>
      </c>
      <c r="CG2" s="62">
        <f t="shared" si="0"/>
        <v>84</v>
      </c>
      <c r="CH2" s="62">
        <f t="shared" si="0"/>
        <v>85</v>
      </c>
      <c r="CI2" s="62">
        <f t="shared" si="0"/>
        <v>86</v>
      </c>
      <c r="CJ2" s="62">
        <f t="shared" si="0"/>
        <v>87</v>
      </c>
      <c r="CK2" s="62">
        <f t="shared" si="0"/>
        <v>88</v>
      </c>
      <c r="CL2" s="62">
        <f t="shared" si="0"/>
        <v>89</v>
      </c>
      <c r="CM2" s="62">
        <f t="shared" si="0"/>
        <v>90</v>
      </c>
      <c r="CN2" s="62">
        <f t="shared" si="0"/>
        <v>91</v>
      </c>
      <c r="CO2" s="62">
        <f t="shared" si="0"/>
        <v>92</v>
      </c>
      <c r="CP2" s="62">
        <f t="shared" si="0"/>
        <v>93</v>
      </c>
      <c r="CQ2" s="62">
        <f t="shared" si="0"/>
        <v>94</v>
      </c>
      <c r="CR2" s="62">
        <f t="shared" si="0"/>
        <v>95</v>
      </c>
      <c r="CS2" s="62">
        <f t="shared" si="0"/>
        <v>96</v>
      </c>
      <c r="CT2" s="62">
        <f t="shared" si="0"/>
        <v>97</v>
      </c>
      <c r="CU2" s="62">
        <f t="shared" si="0"/>
        <v>98</v>
      </c>
      <c r="CV2" s="62">
        <f t="shared" si="0"/>
        <v>99</v>
      </c>
      <c r="CW2" s="62">
        <f t="shared" si="0"/>
        <v>100</v>
      </c>
      <c r="CX2" s="62">
        <f t="shared" si="0"/>
        <v>101</v>
      </c>
      <c r="CY2" s="62">
        <f t="shared" si="0"/>
        <v>102</v>
      </c>
      <c r="CZ2" s="62">
        <f t="shared" si="0"/>
        <v>103</v>
      </c>
      <c r="DA2" s="62">
        <f t="shared" si="0"/>
        <v>104</v>
      </c>
      <c r="DB2" s="62">
        <f t="shared" si="0"/>
        <v>105</v>
      </c>
      <c r="DC2" s="62">
        <f t="shared" si="0"/>
        <v>106</v>
      </c>
      <c r="DD2" s="62">
        <f t="shared" si="0"/>
        <v>107</v>
      </c>
      <c r="DE2" s="62">
        <f t="shared" si="0"/>
        <v>108</v>
      </c>
      <c r="DF2" s="62">
        <f t="shared" si="0"/>
        <v>109</v>
      </c>
      <c r="DG2" s="62">
        <f t="shared" si="0"/>
        <v>110</v>
      </c>
      <c r="DH2" s="62">
        <f t="shared" si="0"/>
        <v>111</v>
      </c>
      <c r="DI2" s="62">
        <f t="shared" si="0"/>
        <v>112</v>
      </c>
      <c r="DJ2" s="62">
        <f t="shared" si="0"/>
        <v>113</v>
      </c>
      <c r="DK2" s="62">
        <f t="shared" si="0"/>
        <v>114</v>
      </c>
      <c r="DL2" s="62">
        <f t="shared" si="0"/>
        <v>115</v>
      </c>
      <c r="DM2" s="62">
        <f t="shared" si="0"/>
        <v>116</v>
      </c>
      <c r="DN2" s="62">
        <f t="shared" si="0"/>
        <v>117</v>
      </c>
      <c r="DO2" s="62">
        <f t="shared" si="0"/>
        <v>118</v>
      </c>
      <c r="DP2" s="62">
        <f t="shared" si="0"/>
        <v>119</v>
      </c>
      <c r="DQ2" s="62">
        <f t="shared" si="0"/>
        <v>120</v>
      </c>
      <c r="DR2" s="62">
        <f t="shared" si="0"/>
        <v>121</v>
      </c>
      <c r="DS2" s="62">
        <f t="shared" si="0"/>
        <v>122</v>
      </c>
      <c r="DT2" s="62">
        <f t="shared" si="0"/>
        <v>123</v>
      </c>
      <c r="DU2" s="62">
        <f t="shared" si="0"/>
        <v>124</v>
      </c>
      <c r="DV2" s="62">
        <f t="shared" si="0"/>
        <v>125</v>
      </c>
      <c r="DW2" s="62">
        <f t="shared" si="0"/>
        <v>126</v>
      </c>
      <c r="DX2" s="62">
        <f t="shared" si="0"/>
        <v>127</v>
      </c>
      <c r="DY2" s="62">
        <f t="shared" si="0"/>
        <v>128</v>
      </c>
      <c r="DZ2" s="62">
        <f t="shared" si="0"/>
        <v>129</v>
      </c>
      <c r="EA2" s="62">
        <f t="shared" si="0"/>
        <v>130</v>
      </c>
      <c r="EB2" s="62">
        <f t="shared" si="0"/>
        <v>131</v>
      </c>
      <c r="EC2" s="62">
        <f t="shared" si="0"/>
        <v>132</v>
      </c>
      <c r="ED2" s="62">
        <f t="shared" si="0"/>
        <v>133</v>
      </c>
      <c r="EE2" s="62">
        <f t="shared" si="0"/>
        <v>134</v>
      </c>
      <c r="EF2" s="62">
        <f t="shared" si="0"/>
        <v>135</v>
      </c>
      <c r="EG2" s="62">
        <f t="shared" si="0"/>
        <v>136</v>
      </c>
      <c r="EH2" s="62">
        <f t="shared" si="0"/>
        <v>137</v>
      </c>
      <c r="EI2" s="62">
        <f t="shared" si="0"/>
        <v>138</v>
      </c>
      <c r="EJ2" s="62">
        <f t="shared" si="0"/>
        <v>139</v>
      </c>
      <c r="EK2" s="62">
        <f t="shared" si="0"/>
        <v>140</v>
      </c>
      <c r="EL2" s="62">
        <f t="shared" si="0"/>
        <v>141</v>
      </c>
      <c r="EM2" s="62">
        <f t="shared" si="0"/>
        <v>142</v>
      </c>
      <c r="EN2" s="62">
        <f t="shared" si="0"/>
        <v>143</v>
      </c>
      <c r="EO2" s="62">
        <f t="shared" si="0"/>
        <v>144</v>
      </c>
    </row>
    <row r="3" spans="1:145">
      <c r="A3" s="62" t="s">
        <v>18</v>
      </c>
      <c r="B3" s="64" t="s">
        <v>31</v>
      </c>
      <c r="C3" s="64" t="s">
        <v>59</v>
      </c>
      <c r="D3" s="64" t="s">
        <v>60</v>
      </c>
      <c r="E3" s="64" t="s">
        <v>3</v>
      </c>
      <c r="F3" s="64" t="s">
        <v>2</v>
      </c>
      <c r="G3" s="64" t="s">
        <v>25</v>
      </c>
      <c r="H3" s="71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9"/>
      <c r="Y3" s="82" t="s">
        <v>52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9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>
      <c r="A4" s="62" t="s">
        <v>61</v>
      </c>
      <c r="B4" s="65"/>
      <c r="C4" s="65"/>
      <c r="D4" s="65"/>
      <c r="E4" s="65"/>
      <c r="F4" s="65"/>
      <c r="G4" s="65"/>
      <c r="H4" s="72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80"/>
      <c r="Y4" s="83" t="s">
        <v>24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45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27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63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13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62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65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66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67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68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70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>
      <c r="A5" s="62" t="s">
        <v>71</v>
      </c>
      <c r="B5" s="66"/>
      <c r="C5" s="66"/>
      <c r="D5" s="66"/>
      <c r="E5" s="66"/>
      <c r="F5" s="66"/>
      <c r="G5" s="66"/>
      <c r="H5" s="73" t="s">
        <v>58</v>
      </c>
      <c r="I5" s="73" t="s">
        <v>72</v>
      </c>
      <c r="J5" s="73" t="s">
        <v>73</v>
      </c>
      <c r="K5" s="73" t="s">
        <v>74</v>
      </c>
      <c r="L5" s="73" t="s">
        <v>75</v>
      </c>
      <c r="M5" s="73" t="s">
        <v>4</v>
      </c>
      <c r="N5" s="73" t="s">
        <v>76</v>
      </c>
      <c r="O5" s="73" t="s">
        <v>77</v>
      </c>
      <c r="P5" s="73" t="s">
        <v>78</v>
      </c>
      <c r="Q5" s="73" t="s">
        <v>79</v>
      </c>
      <c r="R5" s="73" t="s">
        <v>80</v>
      </c>
      <c r="S5" s="73" t="s">
        <v>81</v>
      </c>
      <c r="T5" s="73" t="s">
        <v>82</v>
      </c>
      <c r="U5" s="73" t="s">
        <v>64</v>
      </c>
      <c r="V5" s="73" t="s">
        <v>83</v>
      </c>
      <c r="W5" s="73" t="s">
        <v>84</v>
      </c>
      <c r="X5" s="73" t="s">
        <v>85</v>
      </c>
      <c r="Y5" s="73" t="s">
        <v>86</v>
      </c>
      <c r="Z5" s="73" t="s">
        <v>87</v>
      </c>
      <c r="AA5" s="73" t="s">
        <v>88</v>
      </c>
      <c r="AB5" s="73" t="s">
        <v>89</v>
      </c>
      <c r="AC5" s="73" t="s">
        <v>90</v>
      </c>
      <c r="AD5" s="73" t="s">
        <v>92</v>
      </c>
      <c r="AE5" s="73" t="s">
        <v>93</v>
      </c>
      <c r="AF5" s="73" t="s">
        <v>94</v>
      </c>
      <c r="AG5" s="73" t="s">
        <v>95</v>
      </c>
      <c r="AH5" s="73" t="s">
        <v>96</v>
      </c>
      <c r="AI5" s="73" t="s">
        <v>44</v>
      </c>
      <c r="AJ5" s="73" t="s">
        <v>86</v>
      </c>
      <c r="AK5" s="73" t="s">
        <v>87</v>
      </c>
      <c r="AL5" s="73" t="s">
        <v>88</v>
      </c>
      <c r="AM5" s="73" t="s">
        <v>89</v>
      </c>
      <c r="AN5" s="73" t="s">
        <v>90</v>
      </c>
      <c r="AO5" s="73" t="s">
        <v>92</v>
      </c>
      <c r="AP5" s="73" t="s">
        <v>93</v>
      </c>
      <c r="AQ5" s="73" t="s">
        <v>94</v>
      </c>
      <c r="AR5" s="73" t="s">
        <v>95</v>
      </c>
      <c r="AS5" s="73" t="s">
        <v>96</v>
      </c>
      <c r="AT5" s="73" t="s">
        <v>91</v>
      </c>
      <c r="AU5" s="73" t="s">
        <v>86</v>
      </c>
      <c r="AV5" s="73" t="s">
        <v>87</v>
      </c>
      <c r="AW5" s="73" t="s">
        <v>88</v>
      </c>
      <c r="AX5" s="73" t="s">
        <v>89</v>
      </c>
      <c r="AY5" s="73" t="s">
        <v>90</v>
      </c>
      <c r="AZ5" s="73" t="s">
        <v>92</v>
      </c>
      <c r="BA5" s="73" t="s">
        <v>93</v>
      </c>
      <c r="BB5" s="73" t="s">
        <v>94</v>
      </c>
      <c r="BC5" s="73" t="s">
        <v>95</v>
      </c>
      <c r="BD5" s="73" t="s">
        <v>96</v>
      </c>
      <c r="BE5" s="73" t="s">
        <v>91</v>
      </c>
      <c r="BF5" s="73" t="s">
        <v>86</v>
      </c>
      <c r="BG5" s="73" t="s">
        <v>87</v>
      </c>
      <c r="BH5" s="73" t="s">
        <v>88</v>
      </c>
      <c r="BI5" s="73" t="s">
        <v>89</v>
      </c>
      <c r="BJ5" s="73" t="s">
        <v>90</v>
      </c>
      <c r="BK5" s="73" t="s">
        <v>92</v>
      </c>
      <c r="BL5" s="73" t="s">
        <v>93</v>
      </c>
      <c r="BM5" s="73" t="s">
        <v>94</v>
      </c>
      <c r="BN5" s="73" t="s">
        <v>95</v>
      </c>
      <c r="BO5" s="73" t="s">
        <v>96</v>
      </c>
      <c r="BP5" s="73" t="s">
        <v>91</v>
      </c>
      <c r="BQ5" s="73" t="s">
        <v>86</v>
      </c>
      <c r="BR5" s="73" t="s">
        <v>87</v>
      </c>
      <c r="BS5" s="73" t="s">
        <v>88</v>
      </c>
      <c r="BT5" s="73" t="s">
        <v>89</v>
      </c>
      <c r="BU5" s="73" t="s">
        <v>90</v>
      </c>
      <c r="BV5" s="73" t="s">
        <v>92</v>
      </c>
      <c r="BW5" s="73" t="s">
        <v>93</v>
      </c>
      <c r="BX5" s="73" t="s">
        <v>94</v>
      </c>
      <c r="BY5" s="73" t="s">
        <v>95</v>
      </c>
      <c r="BZ5" s="73" t="s">
        <v>96</v>
      </c>
      <c r="CA5" s="73" t="s">
        <v>91</v>
      </c>
      <c r="CB5" s="73" t="s">
        <v>86</v>
      </c>
      <c r="CC5" s="73" t="s">
        <v>87</v>
      </c>
      <c r="CD5" s="73" t="s">
        <v>88</v>
      </c>
      <c r="CE5" s="73" t="s">
        <v>89</v>
      </c>
      <c r="CF5" s="73" t="s">
        <v>90</v>
      </c>
      <c r="CG5" s="73" t="s">
        <v>92</v>
      </c>
      <c r="CH5" s="73" t="s">
        <v>93</v>
      </c>
      <c r="CI5" s="73" t="s">
        <v>94</v>
      </c>
      <c r="CJ5" s="73" t="s">
        <v>95</v>
      </c>
      <c r="CK5" s="73" t="s">
        <v>96</v>
      </c>
      <c r="CL5" s="73" t="s">
        <v>91</v>
      </c>
      <c r="CM5" s="73" t="s">
        <v>86</v>
      </c>
      <c r="CN5" s="73" t="s">
        <v>87</v>
      </c>
      <c r="CO5" s="73" t="s">
        <v>88</v>
      </c>
      <c r="CP5" s="73" t="s">
        <v>89</v>
      </c>
      <c r="CQ5" s="73" t="s">
        <v>90</v>
      </c>
      <c r="CR5" s="73" t="s">
        <v>92</v>
      </c>
      <c r="CS5" s="73" t="s">
        <v>93</v>
      </c>
      <c r="CT5" s="73" t="s">
        <v>94</v>
      </c>
      <c r="CU5" s="73" t="s">
        <v>95</v>
      </c>
      <c r="CV5" s="73" t="s">
        <v>96</v>
      </c>
      <c r="CW5" s="73" t="s">
        <v>91</v>
      </c>
      <c r="CX5" s="73" t="s">
        <v>86</v>
      </c>
      <c r="CY5" s="73" t="s">
        <v>87</v>
      </c>
      <c r="CZ5" s="73" t="s">
        <v>88</v>
      </c>
      <c r="DA5" s="73" t="s">
        <v>89</v>
      </c>
      <c r="DB5" s="73" t="s">
        <v>90</v>
      </c>
      <c r="DC5" s="73" t="s">
        <v>92</v>
      </c>
      <c r="DD5" s="73" t="s">
        <v>93</v>
      </c>
      <c r="DE5" s="73" t="s">
        <v>94</v>
      </c>
      <c r="DF5" s="73" t="s">
        <v>95</v>
      </c>
      <c r="DG5" s="73" t="s">
        <v>96</v>
      </c>
      <c r="DH5" s="73" t="s">
        <v>91</v>
      </c>
      <c r="DI5" s="73" t="s">
        <v>86</v>
      </c>
      <c r="DJ5" s="73" t="s">
        <v>87</v>
      </c>
      <c r="DK5" s="73" t="s">
        <v>88</v>
      </c>
      <c r="DL5" s="73" t="s">
        <v>89</v>
      </c>
      <c r="DM5" s="73" t="s">
        <v>90</v>
      </c>
      <c r="DN5" s="73" t="s">
        <v>92</v>
      </c>
      <c r="DO5" s="73" t="s">
        <v>93</v>
      </c>
      <c r="DP5" s="73" t="s">
        <v>94</v>
      </c>
      <c r="DQ5" s="73" t="s">
        <v>95</v>
      </c>
      <c r="DR5" s="73" t="s">
        <v>96</v>
      </c>
      <c r="DS5" s="73" t="s">
        <v>91</v>
      </c>
      <c r="DT5" s="73" t="s">
        <v>86</v>
      </c>
      <c r="DU5" s="73" t="s">
        <v>87</v>
      </c>
      <c r="DV5" s="73" t="s">
        <v>88</v>
      </c>
      <c r="DW5" s="73" t="s">
        <v>89</v>
      </c>
      <c r="DX5" s="73" t="s">
        <v>90</v>
      </c>
      <c r="DY5" s="73" t="s">
        <v>92</v>
      </c>
      <c r="DZ5" s="73" t="s">
        <v>93</v>
      </c>
      <c r="EA5" s="73" t="s">
        <v>94</v>
      </c>
      <c r="EB5" s="73" t="s">
        <v>95</v>
      </c>
      <c r="EC5" s="73" t="s">
        <v>96</v>
      </c>
      <c r="ED5" s="73" t="s">
        <v>91</v>
      </c>
      <c r="EE5" s="73" t="s">
        <v>86</v>
      </c>
      <c r="EF5" s="73" t="s">
        <v>87</v>
      </c>
      <c r="EG5" s="73" t="s">
        <v>88</v>
      </c>
      <c r="EH5" s="73" t="s">
        <v>89</v>
      </c>
      <c r="EI5" s="73" t="s">
        <v>90</v>
      </c>
      <c r="EJ5" s="73" t="s">
        <v>92</v>
      </c>
      <c r="EK5" s="73" t="s">
        <v>93</v>
      </c>
      <c r="EL5" s="73" t="s">
        <v>94</v>
      </c>
      <c r="EM5" s="73" t="s">
        <v>95</v>
      </c>
      <c r="EN5" s="73" t="s">
        <v>96</v>
      </c>
      <c r="EO5" s="73" t="s">
        <v>91</v>
      </c>
    </row>
    <row r="6" spans="1:145" s="61" customFormat="1">
      <c r="A6" s="62" t="s">
        <v>97</v>
      </c>
      <c r="B6" s="67">
        <f t="shared" ref="B6:X6" si="1">B7</f>
        <v>2022</v>
      </c>
      <c r="C6" s="67">
        <f t="shared" si="1"/>
        <v>223042</v>
      </c>
      <c r="D6" s="67">
        <f t="shared" si="1"/>
        <v>47</v>
      </c>
      <c r="E6" s="67">
        <f t="shared" si="1"/>
        <v>17</v>
      </c>
      <c r="F6" s="67">
        <f t="shared" si="1"/>
        <v>6</v>
      </c>
      <c r="G6" s="67">
        <f t="shared" si="1"/>
        <v>0</v>
      </c>
      <c r="H6" s="67" t="str">
        <f t="shared" si="1"/>
        <v>静岡県　南伊豆町</v>
      </c>
      <c r="I6" s="67" t="str">
        <f t="shared" si="1"/>
        <v>法非適用</v>
      </c>
      <c r="J6" s="67" t="str">
        <f t="shared" si="1"/>
        <v>下水道事業</v>
      </c>
      <c r="K6" s="67" t="str">
        <f t="shared" si="1"/>
        <v>漁業集落排水</v>
      </c>
      <c r="L6" s="67" t="str">
        <f t="shared" si="1"/>
        <v>H2</v>
      </c>
      <c r="M6" s="67" t="str">
        <f t="shared" si="1"/>
        <v>非設置</v>
      </c>
      <c r="N6" s="76" t="str">
        <f t="shared" si="1"/>
        <v>-</v>
      </c>
      <c r="O6" s="76" t="str">
        <f t="shared" si="1"/>
        <v>該当数値なし</v>
      </c>
      <c r="P6" s="76">
        <f t="shared" si="1"/>
        <v>6.72</v>
      </c>
      <c r="Q6" s="76">
        <f t="shared" si="1"/>
        <v>100</v>
      </c>
      <c r="R6" s="76">
        <f t="shared" si="1"/>
        <v>2400</v>
      </c>
      <c r="S6" s="76">
        <f t="shared" si="1"/>
        <v>7726</v>
      </c>
      <c r="T6" s="76">
        <f t="shared" si="1"/>
        <v>109.94</v>
      </c>
      <c r="U6" s="76">
        <f t="shared" si="1"/>
        <v>70.27</v>
      </c>
      <c r="V6" s="76">
        <f t="shared" si="1"/>
        <v>514</v>
      </c>
      <c r="W6" s="76">
        <f t="shared" si="1"/>
        <v>0.36</v>
      </c>
      <c r="X6" s="76">
        <f t="shared" si="1"/>
        <v>1427.78</v>
      </c>
      <c r="Y6" s="84">
        <f t="shared" ref="Y6:AH6" si="2">IF(Y7="",NA(),Y7)</f>
        <v>99.19</v>
      </c>
      <c r="Z6" s="84">
        <f t="shared" si="2"/>
        <v>98.79</v>
      </c>
      <c r="AA6" s="84">
        <f t="shared" si="2"/>
        <v>83.13</v>
      </c>
      <c r="AB6" s="84">
        <f t="shared" si="2"/>
        <v>74.650000000000006</v>
      </c>
      <c r="AC6" s="84">
        <f t="shared" si="2"/>
        <v>116.75</v>
      </c>
      <c r="AD6" s="76" t="e">
        <f t="shared" si="2"/>
        <v>#N/A</v>
      </c>
      <c r="AE6" s="76" t="e">
        <f t="shared" si="2"/>
        <v>#N/A</v>
      </c>
      <c r="AF6" s="76" t="e">
        <f t="shared" si="2"/>
        <v>#N/A</v>
      </c>
      <c r="AG6" s="76" t="e">
        <f t="shared" si="2"/>
        <v>#N/A</v>
      </c>
      <c r="AH6" s="76" t="e">
        <f t="shared" si="2"/>
        <v>#N/A</v>
      </c>
      <c r="AI6" s="76" t="str">
        <f>IF(AI7="","",IF(AI7="-","【-】","【"&amp;SUBSTITUTE(TEXT(AI7,"#,##0.00"),"-","△")&amp;"】"))</f>
        <v/>
      </c>
      <c r="AJ6" s="76" t="e">
        <f t="shared" ref="AJ6:AS6" si="3">IF(AJ7="",NA(),AJ7)</f>
        <v>#N/A</v>
      </c>
      <c r="AK6" s="76" t="e">
        <f t="shared" si="3"/>
        <v>#N/A</v>
      </c>
      <c r="AL6" s="76" t="e">
        <f t="shared" si="3"/>
        <v>#N/A</v>
      </c>
      <c r="AM6" s="76" t="e">
        <f t="shared" si="3"/>
        <v>#N/A</v>
      </c>
      <c r="AN6" s="76" t="e">
        <f t="shared" si="3"/>
        <v>#N/A</v>
      </c>
      <c r="AO6" s="76" t="e">
        <f t="shared" si="3"/>
        <v>#N/A</v>
      </c>
      <c r="AP6" s="76" t="e">
        <f t="shared" si="3"/>
        <v>#N/A</v>
      </c>
      <c r="AQ6" s="76" t="e">
        <f t="shared" si="3"/>
        <v>#N/A</v>
      </c>
      <c r="AR6" s="76" t="e">
        <f t="shared" si="3"/>
        <v>#N/A</v>
      </c>
      <c r="AS6" s="76" t="e">
        <f t="shared" si="3"/>
        <v>#N/A</v>
      </c>
      <c r="AT6" s="76" t="str">
        <f>IF(AT7="","",IF(AT7="-","【-】","【"&amp;SUBSTITUTE(TEXT(AT7,"#,##0.00"),"-","△")&amp;"】"))</f>
        <v/>
      </c>
      <c r="AU6" s="76" t="e">
        <f t="shared" ref="AU6:BD6" si="4">IF(AU7="",NA(),AU7)</f>
        <v>#N/A</v>
      </c>
      <c r="AV6" s="76" t="e">
        <f t="shared" si="4"/>
        <v>#N/A</v>
      </c>
      <c r="AW6" s="76" t="e">
        <f t="shared" si="4"/>
        <v>#N/A</v>
      </c>
      <c r="AX6" s="76" t="e">
        <f t="shared" si="4"/>
        <v>#N/A</v>
      </c>
      <c r="AY6" s="76" t="e">
        <f t="shared" si="4"/>
        <v>#N/A</v>
      </c>
      <c r="AZ6" s="76" t="e">
        <f t="shared" si="4"/>
        <v>#N/A</v>
      </c>
      <c r="BA6" s="76" t="e">
        <f t="shared" si="4"/>
        <v>#N/A</v>
      </c>
      <c r="BB6" s="76" t="e">
        <f t="shared" si="4"/>
        <v>#N/A</v>
      </c>
      <c r="BC6" s="76" t="e">
        <f t="shared" si="4"/>
        <v>#N/A</v>
      </c>
      <c r="BD6" s="76" t="e">
        <f t="shared" si="4"/>
        <v>#N/A</v>
      </c>
      <c r="BE6" s="76" t="str">
        <f>IF(BE7="","",IF(BE7="-","【-】","【"&amp;SUBSTITUTE(TEXT(BE7,"#,##0.00"),"-","△")&amp;"】"))</f>
        <v/>
      </c>
      <c r="BF6" s="76">
        <f t="shared" ref="BF6:BO6" si="5">IF(BF7="",NA(),BF7)</f>
        <v>0</v>
      </c>
      <c r="BG6" s="76">
        <f t="shared" si="5"/>
        <v>0</v>
      </c>
      <c r="BH6" s="76">
        <f t="shared" si="5"/>
        <v>0</v>
      </c>
      <c r="BI6" s="76">
        <f t="shared" si="5"/>
        <v>0</v>
      </c>
      <c r="BJ6" s="84">
        <f t="shared" si="5"/>
        <v>1535.3</v>
      </c>
      <c r="BK6" s="84">
        <f t="shared" si="5"/>
        <v>1006.65</v>
      </c>
      <c r="BL6" s="84">
        <f t="shared" si="5"/>
        <v>998.42</v>
      </c>
      <c r="BM6" s="84">
        <f t="shared" si="5"/>
        <v>1095.52</v>
      </c>
      <c r="BN6" s="84">
        <f t="shared" si="5"/>
        <v>1056.55</v>
      </c>
      <c r="BO6" s="84">
        <f t="shared" si="5"/>
        <v>1278.54</v>
      </c>
      <c r="BP6" s="76" t="str">
        <f>IF(BP7="","",IF(BP7="-","【-】","【"&amp;SUBSTITUTE(TEXT(BP7,"#,##0.00"),"-","△")&amp;"】"))</f>
        <v>【1,078.44】</v>
      </c>
      <c r="BQ6" s="84">
        <f t="shared" ref="BQ6:BZ6" si="6">IF(BQ7="",NA(),BQ7)</f>
        <v>94.21</v>
      </c>
      <c r="BR6" s="84">
        <f t="shared" si="6"/>
        <v>36.159999999999997</v>
      </c>
      <c r="BS6" s="84">
        <f t="shared" si="6"/>
        <v>57.94</v>
      </c>
      <c r="BT6" s="84">
        <f t="shared" si="6"/>
        <v>43.34</v>
      </c>
      <c r="BU6" s="84">
        <f t="shared" si="6"/>
        <v>79.23</v>
      </c>
      <c r="BV6" s="84">
        <f t="shared" si="6"/>
        <v>43.43</v>
      </c>
      <c r="BW6" s="84">
        <f t="shared" si="6"/>
        <v>41.41</v>
      </c>
      <c r="BX6" s="84">
        <f t="shared" si="6"/>
        <v>39.64</v>
      </c>
      <c r="BY6" s="84">
        <f t="shared" si="6"/>
        <v>40</v>
      </c>
      <c r="BZ6" s="84">
        <f t="shared" si="6"/>
        <v>38.74</v>
      </c>
      <c r="CA6" s="76" t="str">
        <f>IF(CA7="","",IF(CA7="-","【-】","【"&amp;SUBSTITUTE(TEXT(CA7,"#,##0.00"),"-","△")&amp;"】"))</f>
        <v>【41.91】</v>
      </c>
      <c r="CB6" s="84">
        <f t="shared" ref="CB6:CK6" si="7">IF(CB7="",NA(),CB7)</f>
        <v>182.11</v>
      </c>
      <c r="CC6" s="84">
        <f t="shared" si="7"/>
        <v>445.05</v>
      </c>
      <c r="CD6" s="84">
        <f t="shared" si="7"/>
        <v>295.63</v>
      </c>
      <c r="CE6" s="84">
        <f t="shared" si="7"/>
        <v>378.27</v>
      </c>
      <c r="CF6" s="84">
        <f t="shared" si="7"/>
        <v>252.5</v>
      </c>
      <c r="CG6" s="84">
        <f t="shared" si="7"/>
        <v>400.44</v>
      </c>
      <c r="CH6" s="84">
        <f t="shared" si="7"/>
        <v>417.56</v>
      </c>
      <c r="CI6" s="84">
        <f t="shared" si="7"/>
        <v>449.72</v>
      </c>
      <c r="CJ6" s="84">
        <f t="shared" si="7"/>
        <v>437.27</v>
      </c>
      <c r="CK6" s="84">
        <f t="shared" si="7"/>
        <v>456.72</v>
      </c>
      <c r="CL6" s="76" t="str">
        <f>IF(CL7="","",IF(CL7="-","【-】","【"&amp;SUBSTITUTE(TEXT(CL7,"#,##0.00"),"-","△")&amp;"】"))</f>
        <v>【420.17】</v>
      </c>
      <c r="CM6" s="84">
        <f t="shared" ref="CM6:CV6" si="8">IF(CM7="",NA(),CM7)</f>
        <v>18.010000000000002</v>
      </c>
      <c r="CN6" s="84">
        <f t="shared" si="8"/>
        <v>18.010000000000002</v>
      </c>
      <c r="CO6" s="84">
        <f t="shared" si="8"/>
        <v>17.05</v>
      </c>
      <c r="CP6" s="84">
        <f t="shared" si="8"/>
        <v>17.05</v>
      </c>
      <c r="CQ6" s="84">
        <f t="shared" si="8"/>
        <v>13.51</v>
      </c>
      <c r="CR6" s="84">
        <f t="shared" si="8"/>
        <v>32.229999999999997</v>
      </c>
      <c r="CS6" s="84">
        <f t="shared" si="8"/>
        <v>32.479999999999997</v>
      </c>
      <c r="CT6" s="84">
        <f t="shared" si="8"/>
        <v>30.19</v>
      </c>
      <c r="CU6" s="84">
        <f t="shared" si="8"/>
        <v>28.77</v>
      </c>
      <c r="CV6" s="84">
        <f t="shared" si="8"/>
        <v>26.22</v>
      </c>
      <c r="CW6" s="76" t="str">
        <f>IF(CW7="","",IF(CW7="-","【-】","【"&amp;SUBSTITUTE(TEXT(CW7,"#,##0.00"),"-","△")&amp;"】"))</f>
        <v>【29.92】</v>
      </c>
      <c r="CX6" s="84">
        <f t="shared" ref="CX6:DG6" si="9">IF(CX7="",NA(),CX7)</f>
        <v>98.96</v>
      </c>
      <c r="CY6" s="84">
        <f t="shared" si="9"/>
        <v>98.93</v>
      </c>
      <c r="CZ6" s="84">
        <f t="shared" si="9"/>
        <v>98.9</v>
      </c>
      <c r="DA6" s="84">
        <f t="shared" si="9"/>
        <v>98.86</v>
      </c>
      <c r="DB6" s="84">
        <f t="shared" si="9"/>
        <v>98.83</v>
      </c>
      <c r="DC6" s="84">
        <f t="shared" si="9"/>
        <v>80.8</v>
      </c>
      <c r="DD6" s="84">
        <f t="shared" si="9"/>
        <v>79.2</v>
      </c>
      <c r="DE6" s="84">
        <f t="shared" si="9"/>
        <v>79.09</v>
      </c>
      <c r="DF6" s="84">
        <f t="shared" si="9"/>
        <v>78.900000000000006</v>
      </c>
      <c r="DG6" s="84">
        <f t="shared" si="9"/>
        <v>78.03</v>
      </c>
      <c r="DH6" s="76" t="str">
        <f>IF(DH7="","",IF(DH7="-","【-】","【"&amp;SUBSTITUTE(TEXT(DH7,"#,##0.00"),"-","△")&amp;"】"))</f>
        <v>【80.39】</v>
      </c>
      <c r="DI6" s="76" t="e">
        <f t="shared" ref="DI6:DR6" si="10">IF(DI7="",NA(),DI7)</f>
        <v>#N/A</v>
      </c>
      <c r="DJ6" s="76" t="e">
        <f t="shared" si="10"/>
        <v>#N/A</v>
      </c>
      <c r="DK6" s="76" t="e">
        <f t="shared" si="10"/>
        <v>#N/A</v>
      </c>
      <c r="DL6" s="76" t="e">
        <f t="shared" si="10"/>
        <v>#N/A</v>
      </c>
      <c r="DM6" s="76" t="e">
        <f t="shared" si="10"/>
        <v>#N/A</v>
      </c>
      <c r="DN6" s="76" t="e">
        <f t="shared" si="10"/>
        <v>#N/A</v>
      </c>
      <c r="DO6" s="76" t="e">
        <f t="shared" si="10"/>
        <v>#N/A</v>
      </c>
      <c r="DP6" s="76" t="e">
        <f t="shared" si="10"/>
        <v>#N/A</v>
      </c>
      <c r="DQ6" s="76" t="e">
        <f t="shared" si="10"/>
        <v>#N/A</v>
      </c>
      <c r="DR6" s="76" t="e">
        <f t="shared" si="10"/>
        <v>#N/A</v>
      </c>
      <c r="DS6" s="76" t="str">
        <f>IF(DS7="","",IF(DS7="-","【-】","【"&amp;SUBSTITUTE(TEXT(DS7,"#,##0.00"),"-","△")&amp;"】"))</f>
        <v/>
      </c>
      <c r="DT6" s="76" t="e">
        <f t="shared" ref="DT6:EC6" si="11">IF(DT7="",NA(),DT7)</f>
        <v>#N/A</v>
      </c>
      <c r="DU6" s="76" t="e">
        <f t="shared" si="11"/>
        <v>#N/A</v>
      </c>
      <c r="DV6" s="76" t="e">
        <f t="shared" si="11"/>
        <v>#N/A</v>
      </c>
      <c r="DW6" s="76" t="e">
        <f t="shared" si="11"/>
        <v>#N/A</v>
      </c>
      <c r="DX6" s="76" t="e">
        <f t="shared" si="11"/>
        <v>#N/A</v>
      </c>
      <c r="DY6" s="76" t="e">
        <f t="shared" si="11"/>
        <v>#N/A</v>
      </c>
      <c r="DZ6" s="76" t="e">
        <f t="shared" si="11"/>
        <v>#N/A</v>
      </c>
      <c r="EA6" s="76" t="e">
        <f t="shared" si="11"/>
        <v>#N/A</v>
      </c>
      <c r="EB6" s="76" t="e">
        <f t="shared" si="11"/>
        <v>#N/A</v>
      </c>
      <c r="EC6" s="76" t="e">
        <f t="shared" si="11"/>
        <v>#N/A</v>
      </c>
      <c r="ED6" s="76" t="str">
        <f>IF(ED7="","",IF(ED7="-","【-】","【"&amp;SUBSTITUTE(TEXT(ED7,"#,##0.00"),"-","△")&amp;"】"))</f>
        <v/>
      </c>
      <c r="EE6" s="76">
        <f t="shared" ref="EE6:EN6" si="12">IF(EE7="",NA(),EE7)</f>
        <v>0</v>
      </c>
      <c r="EF6" s="76">
        <f t="shared" si="12"/>
        <v>0</v>
      </c>
      <c r="EG6" s="76">
        <f t="shared" si="12"/>
        <v>0</v>
      </c>
      <c r="EH6" s="76">
        <f t="shared" si="12"/>
        <v>0</v>
      </c>
      <c r="EI6" s="76">
        <f t="shared" si="12"/>
        <v>0</v>
      </c>
      <c r="EJ6" s="84">
        <f t="shared" si="12"/>
        <v>2.e-002</v>
      </c>
      <c r="EK6" s="84">
        <f t="shared" si="12"/>
        <v>1.e-002</v>
      </c>
      <c r="EL6" s="84">
        <f t="shared" si="12"/>
        <v>1.6</v>
      </c>
      <c r="EM6" s="84">
        <f t="shared" si="12"/>
        <v>1.e-002</v>
      </c>
      <c r="EN6" s="84">
        <f t="shared" si="12"/>
        <v>1.e-002</v>
      </c>
      <c r="EO6" s="76" t="str">
        <f>IF(EO7="","",IF(EO7="-","【-】","【"&amp;SUBSTITUTE(TEXT(EO7,"#,##0.00"),"-","△")&amp;"】"))</f>
        <v>【0.01】</v>
      </c>
    </row>
    <row r="7" spans="1:145" s="61" customFormat="1">
      <c r="A7" s="62"/>
      <c r="B7" s="68">
        <v>2022</v>
      </c>
      <c r="C7" s="68">
        <v>223042</v>
      </c>
      <c r="D7" s="68">
        <v>47</v>
      </c>
      <c r="E7" s="68">
        <v>17</v>
      </c>
      <c r="F7" s="68">
        <v>6</v>
      </c>
      <c r="G7" s="68">
        <v>0</v>
      </c>
      <c r="H7" s="68" t="s">
        <v>57</v>
      </c>
      <c r="I7" s="68" t="s">
        <v>98</v>
      </c>
      <c r="J7" s="68" t="s">
        <v>99</v>
      </c>
      <c r="K7" s="68" t="s">
        <v>100</v>
      </c>
      <c r="L7" s="68" t="s">
        <v>101</v>
      </c>
      <c r="M7" s="68" t="s">
        <v>102</v>
      </c>
      <c r="N7" s="77" t="s">
        <v>38</v>
      </c>
      <c r="O7" s="77" t="s">
        <v>103</v>
      </c>
      <c r="P7" s="77">
        <v>6.72</v>
      </c>
      <c r="Q7" s="77">
        <v>100</v>
      </c>
      <c r="R7" s="77">
        <v>2400</v>
      </c>
      <c r="S7" s="77">
        <v>7726</v>
      </c>
      <c r="T7" s="77">
        <v>109.94</v>
      </c>
      <c r="U7" s="77">
        <v>70.27</v>
      </c>
      <c r="V7" s="77">
        <v>514</v>
      </c>
      <c r="W7" s="77">
        <v>0.36</v>
      </c>
      <c r="X7" s="77">
        <v>1427.78</v>
      </c>
      <c r="Y7" s="77">
        <v>99.19</v>
      </c>
      <c r="Z7" s="77">
        <v>98.79</v>
      </c>
      <c r="AA7" s="77">
        <v>83.13</v>
      </c>
      <c r="AB7" s="77">
        <v>74.650000000000006</v>
      </c>
      <c r="AC7" s="77">
        <v>116.75</v>
      </c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>
        <v>0</v>
      </c>
      <c r="BG7" s="77">
        <v>0</v>
      </c>
      <c r="BH7" s="77">
        <v>0</v>
      </c>
      <c r="BI7" s="77">
        <v>0</v>
      </c>
      <c r="BJ7" s="77">
        <v>1535.3</v>
      </c>
      <c r="BK7" s="77">
        <v>1006.65</v>
      </c>
      <c r="BL7" s="77">
        <v>998.42</v>
      </c>
      <c r="BM7" s="77">
        <v>1095.52</v>
      </c>
      <c r="BN7" s="77">
        <v>1056.55</v>
      </c>
      <c r="BO7" s="77">
        <v>1278.54</v>
      </c>
      <c r="BP7" s="77">
        <v>1078.44</v>
      </c>
      <c r="BQ7" s="77">
        <v>94.21</v>
      </c>
      <c r="BR7" s="77">
        <v>36.159999999999997</v>
      </c>
      <c r="BS7" s="77">
        <v>57.94</v>
      </c>
      <c r="BT7" s="77">
        <v>43.34</v>
      </c>
      <c r="BU7" s="77">
        <v>79.23</v>
      </c>
      <c r="BV7" s="77">
        <v>43.43</v>
      </c>
      <c r="BW7" s="77">
        <v>41.41</v>
      </c>
      <c r="BX7" s="77">
        <v>39.64</v>
      </c>
      <c r="BY7" s="77">
        <v>40</v>
      </c>
      <c r="BZ7" s="77">
        <v>38.74</v>
      </c>
      <c r="CA7" s="77">
        <v>41.91</v>
      </c>
      <c r="CB7" s="77">
        <v>182.11</v>
      </c>
      <c r="CC7" s="77">
        <v>445.05</v>
      </c>
      <c r="CD7" s="77">
        <v>295.63</v>
      </c>
      <c r="CE7" s="77">
        <v>378.27</v>
      </c>
      <c r="CF7" s="77">
        <v>252.5</v>
      </c>
      <c r="CG7" s="77">
        <v>400.44</v>
      </c>
      <c r="CH7" s="77">
        <v>417.56</v>
      </c>
      <c r="CI7" s="77">
        <v>449.72</v>
      </c>
      <c r="CJ7" s="77">
        <v>437.27</v>
      </c>
      <c r="CK7" s="77">
        <v>456.72</v>
      </c>
      <c r="CL7" s="77">
        <v>420.17</v>
      </c>
      <c r="CM7" s="77">
        <v>18.010000000000002</v>
      </c>
      <c r="CN7" s="77">
        <v>18.010000000000002</v>
      </c>
      <c r="CO7" s="77">
        <v>17.05</v>
      </c>
      <c r="CP7" s="77">
        <v>17.05</v>
      </c>
      <c r="CQ7" s="77">
        <v>13.51</v>
      </c>
      <c r="CR7" s="77">
        <v>32.229999999999997</v>
      </c>
      <c r="CS7" s="77">
        <v>32.479999999999997</v>
      </c>
      <c r="CT7" s="77">
        <v>30.19</v>
      </c>
      <c r="CU7" s="77">
        <v>28.77</v>
      </c>
      <c r="CV7" s="77">
        <v>26.22</v>
      </c>
      <c r="CW7" s="77">
        <v>29.92</v>
      </c>
      <c r="CX7" s="77">
        <v>98.96</v>
      </c>
      <c r="CY7" s="77">
        <v>98.93</v>
      </c>
      <c r="CZ7" s="77">
        <v>98.9</v>
      </c>
      <c r="DA7" s="77">
        <v>98.86</v>
      </c>
      <c r="DB7" s="77">
        <v>98.83</v>
      </c>
      <c r="DC7" s="77">
        <v>80.8</v>
      </c>
      <c r="DD7" s="77">
        <v>79.2</v>
      </c>
      <c r="DE7" s="77">
        <v>79.09</v>
      </c>
      <c r="DF7" s="77">
        <v>78.900000000000006</v>
      </c>
      <c r="DG7" s="77">
        <v>78.03</v>
      </c>
      <c r="DH7" s="77">
        <v>80.39</v>
      </c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>
        <v>0</v>
      </c>
      <c r="EF7" s="77">
        <v>0</v>
      </c>
      <c r="EG7" s="77">
        <v>0</v>
      </c>
      <c r="EH7" s="77">
        <v>0</v>
      </c>
      <c r="EI7" s="77">
        <v>0</v>
      </c>
      <c r="EJ7" s="77">
        <v>2.e-002</v>
      </c>
      <c r="EK7" s="77">
        <v>1.e-002</v>
      </c>
      <c r="EL7" s="77">
        <v>1.6</v>
      </c>
      <c r="EM7" s="77">
        <v>1.e-002</v>
      </c>
      <c r="EN7" s="77">
        <v>1.e-002</v>
      </c>
      <c r="EO7" s="77">
        <v>1.e-002</v>
      </c>
    </row>
    <row r="8" spans="1:145"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</row>
    <row r="9" spans="1:145">
      <c r="A9" s="63"/>
      <c r="B9" s="63" t="s">
        <v>104</v>
      </c>
      <c r="C9" s="63" t="s">
        <v>105</v>
      </c>
      <c r="D9" s="63" t="s">
        <v>106</v>
      </c>
      <c r="E9" s="63" t="s">
        <v>107</v>
      </c>
      <c r="F9" s="63" t="s">
        <v>108</v>
      </c>
      <c r="R9" s="78"/>
      <c r="Y9" s="78"/>
      <c r="Z9" s="78"/>
      <c r="AA9" s="78"/>
      <c r="AB9" s="78"/>
      <c r="AC9" s="78"/>
      <c r="AD9" s="78"/>
      <c r="AE9" s="78"/>
      <c r="AF9" s="78"/>
      <c r="AG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D9" s="78"/>
      <c r="EE9" s="78"/>
      <c r="EF9" s="78"/>
      <c r="EG9" s="78"/>
      <c r="EH9" s="78"/>
      <c r="EI9" s="78"/>
      <c r="EJ9" s="78"/>
      <c r="EK9" s="78"/>
      <c r="EL9" s="78"/>
      <c r="EM9" s="78"/>
    </row>
    <row r="10" spans="1:145">
      <c r="A10" s="63" t="s">
        <v>31</v>
      </c>
      <c r="B10" s="69">
        <f>DATEVALUE($B7+12-B11&amp;"/1/"&amp;B12)</f>
        <v>47484</v>
      </c>
      <c r="C10" s="70">
        <f>DATEVALUE($B7+12-C11&amp;"/1/"&amp;C12)</f>
        <v>47849</v>
      </c>
      <c r="D10" s="70">
        <f>DATEVALUE($B7+12-D11&amp;"/1/"&amp;D12)</f>
        <v>48215</v>
      </c>
      <c r="E10" s="70">
        <f>DATEVALUE($B7+12-E11&amp;"/1/"&amp;E12)</f>
        <v>48582</v>
      </c>
      <c r="F10" s="70">
        <f>DATEVALUE($B7+12-F11&amp;"/1/"&amp;F12)</f>
        <v>48948</v>
      </c>
    </row>
    <row r="11" spans="1:14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>
      <c r="B12">
        <v>1</v>
      </c>
      <c r="C12">
        <v>1</v>
      </c>
      <c r="D12">
        <v>2</v>
      </c>
      <c r="E12">
        <v>3</v>
      </c>
      <c r="F12">
        <v>4</v>
      </c>
      <c r="G12" t="s">
        <v>110</v>
      </c>
    </row>
    <row r="13" spans="1:145">
      <c r="B13" t="s">
        <v>111</v>
      </c>
      <c r="C13" t="s">
        <v>112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cp:lastPrinted>2024-02-15T02:03:08Z</cp:lastPrinted>
  <dcterms:created xsi:type="dcterms:W3CDTF">2023-12-12T02:57:32Z</dcterms:created>
  <dcterms:modified xsi:type="dcterms:W3CDTF">2024-02-27T00:29:37Z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2024-02-27T00:29:37Z</vt:filetime>
  </property>
</Properties>
</file>