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mc:AlternateContent xmlns:mc="http://schemas.openxmlformats.org/markup-compatibility/2006">
    <mc:Choice Requires="x15">
      <x15ac:absPath xmlns:x15ac="http://schemas.microsoft.com/office/spreadsheetml/2010/11/ac" url="C:\Users\minami\Desktop\"/>
    </mc:Choice>
  </mc:AlternateContent>
  <xr:revisionPtr revIDLastSave="0" documentId="13_ncr:1_{13F8549F-C27E-453C-9DA3-12130D0C4BF3}" xr6:coauthVersionLast="43" xr6:coauthVersionMax="43"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<sst xmlns="http://schemas.openxmlformats.org/spreadsheetml/2006/main" count="1102" uniqueCount="564">
  <si>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</si>
  <si>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</si>
  <si>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</si>
  <si>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</si>
  <si>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</si>
  <si>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</si>
  <si>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</si>
  <si>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</si>
  <si>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</si>
  <si>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</si>
  <si>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</si>
  <si>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</si>
  <si>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</si>
  <si>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</si>
  <si>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</si>
  <si>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</si>
  <si>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</si>
  <si>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</si>
  <si>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</si>
  <si>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</si>
  <si>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</si>
  <si>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</si>
  <si>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</si>
  <si>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</si>
  <si>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</si>
  <si>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</si>
  <si>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</si>
  <si>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</si>
  <si>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</si>
  <si>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</si>
  <si>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</si>
  <si>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</si>
  <si>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</si>
  <si>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</si>
  <si>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</si>
  <si>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</si>
  <si>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</si>
  <si>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</si>
  <si>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</si>
  <si>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</si>
  <si>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</si>
  <si>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</si>
  <si>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</si>
  <si>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</si>
  <si>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</si>
  <si>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</si>
  <si>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</si>
  <si>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</si>
  <si>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</si>
  <si>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</si>
  <si>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</si>
  <si>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</si>
  <si>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</si>
  <si>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</si>
  <si>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</si>
  <si>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</si>
  <si>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</si>
  <si>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</si>
  <si>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</si>
  <si>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</si>
  <si>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</si>
  <si>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</si>
  <si>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</si>
  <si>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</si>
  <si>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</si>
  <si>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</si>
  <si>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</si>
  <si>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</si>
  <si>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</si>
  <si>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</si>
  <si>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</si>
  <si>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</si>
  <si>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</si>
  <si>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</si>
  <si>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</si>
  <si>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</si>
  <si>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</si>
  <si>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</si>
  <si>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</si>
  <si>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</si>
  <si>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</si>
  <si>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</si>
  <si>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</si>
  <si>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</si>
  <si>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</si>
  <si>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</si>
  <si>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</si>
  <si>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</si>
  <si>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</si>
  <si>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</si>
  <si>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</si>
  <si>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</si>
  <si>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</si>
  <si>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</si>
  <si>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南伊豆町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</si>
  <si>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</si>
  <si>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</si>
  <si>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</si>
  <si>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</si>
  <si>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</si>
  <si>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</si>
  <si>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</si>
  <si>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</si>
  <si>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</si>
  <si>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</si>
  <si>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</si>
  <si>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</si>
  <si>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</si>
  <si>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</si>
  <si>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</si>
  <si>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</si>
  <si>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</si>
  <si>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</si>
  <si>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</si>
  <si>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</si>
  <si>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</si>
  <si>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</si>
  <si>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</si>
  <si>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</si>
  <si>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</si>
  <si>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</si>
  <si>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</si>
  <si>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</si>
  <si>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</si>
  <si>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</si>
  <si>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</si>
  <si>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</si>
  <si>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</si>
  <si>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</si>
  <si>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</si>
  <si>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</si>
  <si>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</si>
  <si>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</si>
  <si>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</si>
  <si>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</si>
  <si>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</si>
  <si>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</si>
  <si>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</si>
  <si>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</si>
  <si>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</si>
  <si>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</si>
  <si>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</si>
  <si>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</si>
  <si>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</si>
  <si>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</si>
  <si>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</si>
  <si>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</si>
  <si>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</si>
  <si>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</si>
  <si>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</si>
  <si>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</si>
  <si>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</si>
  <si>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</si>
  <si>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</si>
  <si>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</si>
  <si>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</si>
  <si>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</si>
  <si>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</si>
  <si>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</si>
  <si>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</si>
  <si>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</si>
  <si>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</si>
  <si>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</si>
  <si>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</si>
  <si>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</si>
  <si>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</si>
  <si>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</si>
  <si>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</si>
  <si>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</si>
  <si>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</si>
  <si>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</si>
  <si>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</si>
  <si>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</si>
  <si>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</si>
  <si>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</si>
  <si>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</si>
  <si>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</si>
  <si>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</si>
  <si>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</si>
  <si>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</si>
  <si>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</si>
  <si>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</si>
  <si>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</si>
  <si>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</si>
  <si>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</si>
  <si>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</si>
  <si>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</si>
  <si>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</si>
  <si>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</si>
  <si>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</si>
  <si>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</si>
  <si>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</si>
  <si>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</si>
  <si>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</si>
  <si>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</si>
  <si>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</si>
  <si>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</si>
  <si>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</si>
  <si>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</si>
  <si>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</si>
  <si>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</si>
  <si>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</si>
  <si>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</si>
  <si>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静岡県南伊豆町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</si>
  <si>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</si>
  <si>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</si>
  <si>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</si>
  <si>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</si>
  <si>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</si>
  <si>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</si>
  <si>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</si>
  <si>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</si>
  <si>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</si>
  <si>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</si>
  <si>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</si>
  <si>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</si>
  <si>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</si>
  <si>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</si>
  <si>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</si>
  <si>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</si>
  <si>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</si>
  <si>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</si>
  <si>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</si>
  <si>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</si>
  <si>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</si>
  <si>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</si>
  <si>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</si>
  <si>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</si>
  <si>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</si>
  <si>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</si>
  <si>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</si>
  <si>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</si>
  <si>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</si>
  <si>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</si>
  <si>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</si>
  <si>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</si>
  <si>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</si>
  <si>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</si>
  <si>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</si>
  <si>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</si>
  <si>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</si>
  <si>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</si>
  <si>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</si>
  <si>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</si>
  <si>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</si>
  <si>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</si>
  <si>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</si>
  <si>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</si>
  <si>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</si>
  <si>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</si>
  <si>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</si>
  <si>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</si>
  <si>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</si>
  <si>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</si>
  <si>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</si>
  <si>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</si>
  <si>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</si>
  <si>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</si>
  <si>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</si>
  <si>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</si>
  <si>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</si>
  <si>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</si>
  <si>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</si>
  <si>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</si>
  <si>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</si>
  <si>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</si>
  <si>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</si>
  <si>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</si>
  <si>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</si>
  <si>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</si>
  <si>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</si>
  <si>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</si>
  <si>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</si>
  <si>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</si>
  <si>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</si>
  <si>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</si>
  <si>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</si>
  <si>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</si>
  <si>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</si>
  <si>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</si>
  <si>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</si>
  <si>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</si>
  <si>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</si>
  <si>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</si>
  <si>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</si>
  <si>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</si>
  <si>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</si>
  <si>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</si>
  <si>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</si>
  <si>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</si>
  <si>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</si>
  <si>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</si>
  <si>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</si>
  <si>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</si>
  <si>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</si>
  <si>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</si>
  <si>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</si>
  <si>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</si>
  <si>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</si>
  <si>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</si>
  <si>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</si>
  <si>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</si>
  <si>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</si>
  <si>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</si>
  <si>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</si>
  <si>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</si>
  <si>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</si>
  <si>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</si>
  <si>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</si>
  <si>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</si>
  <si>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</si>
  <si>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</si>
  <si>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</si>
  <si>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</si>
  <si>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</si>
  <si>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</si>
  <si>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</si>
  <si>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</si>
  <si>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</si>
  <si>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</si>
  <si>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</si>
  <si>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</si>
  <si>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</si>
  <si>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</si>
  <si>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</si>
  <si>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</si>
  <si>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</si>
  <si>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</si>
  <si>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</si>
  <si>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</si>
  <si>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</si>
  <si>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</si>
  <si>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</si>
  <si>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</si>
  <si>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</si>
  <si>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</si>
  <si>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</si>
  <si>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</si>
  <si>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</si>
  <si>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</si>
  <si>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</si>
  <si>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</si>
  <si>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</si>
  <si>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</si>
  <si>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</si>
  <si>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</si>
  <si>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</si>
  <si>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</si>
  <si>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</si>
  <si>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</si>
  <si>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</si>
  <si>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</si>
  <si>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</si>
  <si>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静岡県南伊豆町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</si>
  <si>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</si>
  <si>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</si>
  <si>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</si>
  <si>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</si>
  <si>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</si>
  <si>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</si>
  <si>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</si>
  <si>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</si>
  <si>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</si>
  <si>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</si>
  <si>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</si>
  <si>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</si>
  <si>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</si>
  <si>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</si>
  <si>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</si>
  <si>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</si>
  <si>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</si>
  <si>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</si>
  <si>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</si>
  <si>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</si>
  <si>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</si>
  <si>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</si>
  <si>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</si>
  <si>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</si>
  <si>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</si>
  <si>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</si>
  <si>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</si>
  <si>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</si>
  <si>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</si>
  <si>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</si>
  <si>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</si>
  <si>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</si>
  <si>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</si>
  <si>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</si>
  <si>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</si>
  <si>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</si>
  <si>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</si>
  <si>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</si>
  <si>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</si>
  <si>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</si>
  <si>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漁業集落排水事業会計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</si>
  <si>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</si>
  <si>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</si>
  <si>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</si>
  <si>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</si>
  <si>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</si>
  <si>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</si>
  <si>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</si>
  <si>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</si>
  <si>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</si>
  <si>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</si>
  <si>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</si>
  <si>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</si>
  <si>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</si>
  <si>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</si>
  <si>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</si>
  <si>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</si>
  <si>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</si>
  <si>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</si>
  <si>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</si>
  <si>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</si>
  <si>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</si>
  <si>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</si>
  <si>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</si>
  <si>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</si>
  <si>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</si>
  <si>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</si>
  <si>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</si>
  <si>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</si>
  <si>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</si>
  <si>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</si>
  <si>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</si>
  <si>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</si>
  <si>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</si>
  <si>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</si>
  <si>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</si>
  <si>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</si>
  <si>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</si>
  <si>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</si>
  <si>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</si>
  <si>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</si>
  <si>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</si>
  <si>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</si>
  <si>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</si>
  <si>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</si>
  <si>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</si>
  <si>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</si>
  <si>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</si>
  <si>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</si>
  <si>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</si>
  <si>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</si>
  <si>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</si>
  <si>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</si>
  <si>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</si>
  <si>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</si>
  <si>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</si>
  <si>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</si>
  <si>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</si>
  <si>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</si>
  <si>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</si>
  <si>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</si>
  <si>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</si>
  <si>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</si>
  <si>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</si>
  <si>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</si>
  <si>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</si>
  <si>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</si>
  <si>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</si>
  <si>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</si>
  <si>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</si>
  <si>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</si>
  <si>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</si>
  <si>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</si>
  <si>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</si>
  <si>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</si>
  <si>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</si>
  <si>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</si>
  <si>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</si>
  <si>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</si>
  <si>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</si>
  <si>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</si>
  <si>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</si>
  <si>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</si>
  <si>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</si>
  <si>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</si>
  <si>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</si>
  <si>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</si>
  <si>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</si>
  <si>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</si>
  <si>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</si>
  <si>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</si>
  <si>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</si>
  <si>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</si>
  <si>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</si>
  <si>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</si>
  <si>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</si>
  <si>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</si>
  <si>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</si>
  <si>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</si>
  <si>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</si>
  <si>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</si>
  <si>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</si>
  <si>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</si>
  <si>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</si>
  <si>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</si>
  <si>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</si>
  <si>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</si>
  <si>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</si>
  <si>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</si>
  <si>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</si>
  <si>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</si>
  <si>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</si>
  <si>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</si>
  <si>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</si>
  <si>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</si>
  <si>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</si>
  <si>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</si>
  <si>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</si>
  <si>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</si>
  <si>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</si>
  <si>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</si>
  <si>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</si>
  <si>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</si>
  <si>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</si>
  <si>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</si>
  <si>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</si>
  <si>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</si>
  <si>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</si>
  <si>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</si>
  <si>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</si>
  <si>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</si>
  <si>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</si>
  <si>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</si>
  <si>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</si>
  <si>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</si>
  <si>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</si>
  <si>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0.14</t>
  </si>
  <si>
    <t>一般会計</t>
  </si>
  <si>
    <t>国民健康保険特別会計</t>
  </si>
  <si>
    <t>介護保険特別会計</t>
  </si>
  <si>
    <t>水道事業会計</t>
  </si>
  <si>
    <t>公共下水道事業会計</t>
  </si>
  <si>
    <t>漁業集落排水事業会計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</si>
  <si>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</si>
  <si>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</si>
  <si>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</si>
  <si>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</si>
  <si>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</si>
  <si>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</si>
  <si>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</si>
  <si>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</si>
  <si>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</si>
  <si>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ふるさと応援基金</t>
    <rPh sb="4" eb="8">
      <t>オウエンキキン</t>
    </rPh>
    <phoneticPr fontId="5"/>
  </si>
  <si>
    <t>公共施設整備基金</t>
    <rPh sb="0" eb="4">
      <t>コウキョウシセツ</t>
    </rPh>
    <rPh sb="4" eb="8">
      <t>セイビキキン</t>
    </rPh>
    <phoneticPr fontId="5"/>
  </si>
  <si>
    <t>庁舎建設基金</t>
    <rPh sb="0" eb="6">
      <t>チョウシャケンセツキキン</t>
    </rPh>
    <phoneticPr fontId="5"/>
  </si>
  <si>
    <t>町営温泉施設整備基金</t>
    <rPh sb="0" eb="4">
      <t>チョウエイオンセン</t>
    </rPh>
    <rPh sb="4" eb="10">
      <t>シセツセイビキキン</t>
    </rPh>
    <phoneticPr fontId="5"/>
  </si>
  <si>
    <t>ふるさと創生基金</t>
    <rPh sb="4" eb="8">
      <t>ソウセイキキン</t>
    </rPh>
    <phoneticPr fontId="5"/>
  </si>
  <si>
    <t>－</t>
    <phoneticPr fontId="2"/>
  </si>
  <si>
    <t>－</t>
    <phoneticPr fontId="5"/>
  </si>
  <si>
    <t>静岡県市町総合事務組合</t>
    <rPh sb="0" eb="3">
      <t>シズオカケン</t>
    </rPh>
    <rPh sb="3" eb="5">
      <t>シマチ</t>
    </rPh>
    <rPh sb="5" eb="11">
      <t>ソウゴウジムクミアイ</t>
    </rPh>
    <phoneticPr fontId="2"/>
  </si>
  <si>
    <t>南豆衛生プラント組合</t>
    <rPh sb="0" eb="1">
      <t>ミナミ</t>
    </rPh>
    <rPh sb="1" eb="2">
      <t>マメ</t>
    </rPh>
    <rPh sb="2" eb="4">
      <t>エイセイ</t>
    </rPh>
    <rPh sb="8" eb="10">
      <t>クミアイ</t>
    </rPh>
    <phoneticPr fontId="2"/>
  </si>
  <si>
    <t>伊豆斎場組合</t>
    <rPh sb="0" eb="2">
      <t>イズ</t>
    </rPh>
    <rPh sb="2" eb="4">
      <t>サイジョウ</t>
    </rPh>
    <rPh sb="4" eb="6">
      <t>クミアイ</t>
    </rPh>
    <phoneticPr fontId="2"/>
  </si>
  <si>
    <t>下田地区消防組合</t>
    <rPh sb="0" eb="4">
      <t>シモダチク</t>
    </rPh>
    <rPh sb="4" eb="8">
      <t>ショウボウクミアイ</t>
    </rPh>
    <phoneticPr fontId="2"/>
  </si>
  <si>
    <t>一部事務組合下田ﾒﾃﾞｨｶﾙｾﾝﾀｰ（普通会計分）</t>
    <rPh sb="0" eb="6">
      <t>イチブジムクミアイ</t>
    </rPh>
    <rPh sb="6" eb="8">
      <t>シモダ</t>
    </rPh>
    <rPh sb="19" eb="24">
      <t>フツウカイケイブン</t>
    </rPh>
    <phoneticPr fontId="2"/>
  </si>
  <si>
    <t>一部事務組合下田ﾒﾃﾞｨｶﾙｾﾝﾀｰ（事業会計分）</t>
    <rPh sb="0" eb="6">
      <t>イチブジムクミアイ</t>
    </rPh>
    <rPh sb="6" eb="8">
      <t>シモダ</t>
    </rPh>
    <rPh sb="20" eb="22">
      <t>カイケイ</t>
    </rPh>
    <rPh sb="22" eb="23">
      <t>ブン</t>
    </rPh>
    <rPh sb="23" eb="24">
      <t>）</t>
    </rPh>
    <phoneticPr fontId="2"/>
  </si>
  <si>
    <t>静岡県後期高齢者医療広域連合</t>
    <rPh sb="0" eb="3">
      <t>シズオカケン</t>
    </rPh>
    <rPh sb="3" eb="8">
      <t>コウキコウレイシャ</t>
    </rPh>
    <rPh sb="8" eb="10">
      <t>イリョウ</t>
    </rPh>
    <rPh sb="10" eb="14">
      <t>コウイキレンゴウ</t>
    </rPh>
    <phoneticPr fontId="2"/>
  </si>
  <si>
    <t>静岡県後期高齢者医療広域連合（事業会計分）</t>
    <rPh sb="0" eb="3">
      <t>シズオカケン</t>
    </rPh>
    <rPh sb="3" eb="8">
      <t>コウキコウレイシャ</t>
    </rPh>
    <rPh sb="8" eb="10">
      <t>イリョウ</t>
    </rPh>
    <rPh sb="10" eb="14">
      <t>コウイキレンゴウ</t>
    </rPh>
    <rPh sb="15" eb="20">
      <t>ジギョウカイケイブン</t>
    </rPh>
    <phoneticPr fontId="2"/>
  </si>
  <si>
    <t>静岡地方税滞納整理機構</t>
    <rPh sb="0" eb="5">
      <t>シズオカチホウゼイ</t>
    </rPh>
    <rPh sb="5" eb="11">
      <t>タイノウセイリキコウ</t>
    </rPh>
    <phoneticPr fontId="2"/>
  </si>
  <si>
    <t>南伊豆地域清掃施設組合</t>
    <rPh sb="0" eb="3">
      <t>ミナミイズ</t>
    </rPh>
    <rPh sb="3" eb="5">
      <t>チイキ</t>
    </rPh>
    <rPh sb="5" eb="9">
      <t>セイソウシセツ</t>
    </rPh>
    <rPh sb="9" eb="11">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</si>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</sst>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0D6-4179-84AA-1CB51E4812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124889</c:v>
                </c:pt>
                <c:pt idx="1">
                  <c:v>123587</c:v>
                </c:pt>
                <c:pt idx="2">
                  <c:v>70659</c:v>
                </c:pt>
                <c:pt idx="3">
                  <c:v>57026</c:v>
                </c:pt>
                <c:pt idx="4">
                  <c:v>71529</c:v>
                </c:pt>
              </c:numCache>
            </c:numRef>
          </c:val>
          <c:smooth val="0"/>
          <c:extLst>
            <c:ext xmlns:c16="http://schemas.microsoft.com/office/drawing/2014/chart" uri="{C3380CC4-5D6E-409C-BE32-E72D297353CC}">
              <c16:uniqueId val="{00000001-A0D6-4179-84AA-1CB51E4812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6.44</c:v>
                </c:pt>
                <c:pt idx="1">
                  <c:v>7.63</c:v>
                </c:pt>
                <c:pt idx="2">
                  <c:v>7.7</c:v>
                </c:pt>
                <c:pt idx="3">
                  <c:v>7.46</c:v>
                </c:pt>
                <c:pt idx="4">
                  <c:v>7.04</c:v>
                </c:pt>
              </c:numCache>
            </c:numRef>
          </c:val>
          <c:extLst>
            <c:ext xmlns:c16="http://schemas.microsoft.com/office/drawing/2014/chart" uri="{C3380CC4-5D6E-409C-BE32-E72D297353CC}">
              <c16:uniqueId val="{00000000-F3D0-4A70-B8F8-6B50BF0F6E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32.28</c:v>
                </c:pt>
                <c:pt idx="1">
                  <c:v>33.31</c:v>
                </c:pt>
                <c:pt idx="2">
                  <c:v>36.270000000000003</c:v>
                </c:pt>
                <c:pt idx="3">
                  <c:v>36.31</c:v>
                </c:pt>
                <c:pt idx="4">
                  <c:v>35.840000000000003</c:v>
                </c:pt>
              </c:numCache>
            </c:numRef>
          </c:val>
          <c:extLst>
            <c:ext xmlns:c16="http://schemas.microsoft.com/office/drawing/2014/chart" uri="{C3380CC4-5D6E-409C-BE32-E72D297353CC}">
              <c16:uniqueId val="{00000001-F3D0-4A70-B8F8-6B50BF0F6E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3.77</c:v>
                </c:pt>
                <c:pt idx="1">
                  <c:v>5.41</c:v>
                </c:pt>
                <c:pt idx="2">
                  <c:v>3.03</c:v>
                </c:pt>
                <c:pt idx="3">
                  <c:v>-0.14000000000000001</c:v>
                </c:pt>
                <c:pt idx="4">
                  <c:v>1.25</c:v>
                </c:pt>
              </c:numCache>
            </c:numRef>
          </c:val>
          <c:smooth val="0"/>
          <c:extLst>
            <c:ext xmlns:c16="http://schemas.microsoft.com/office/drawing/2014/chart" uri="{C3380CC4-5D6E-409C-BE32-E72D297353CC}">
              <c16:uniqueId val="{00000002-F3D0-4A70-B8F8-6B50BF0F6E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c:v>
                </c:pt>
                <c:pt idx="2">
                  <c:v>#N/A</c:v>
                </c:pt>
                <c:pt idx="3">
                  <c:v>0.01</c:v>
                </c:pt>
                <c:pt idx="4">
                  <c:v>#N/A</c:v>
                </c:pt>
                <c:pt idx="5">
                  <c:v>2.5</c:v>
                </c:pt>
                <c:pt idx="6">
                  <c:v>0</c:v>
                </c:pt>
                <c:pt idx="7">
                  <c:v>0</c:v>
                </c:pt>
                <c:pt idx="8">
                  <c:v>0</c:v>
                </c:pt>
                <c:pt idx="9">
                  <c:v>0</c:v>
                </c:pt>
              </c:numCache>
            </c:numRef>
          </c:val>
          <c:extLst>
            <c:ext xmlns:c16="http://schemas.microsoft.com/office/drawing/2014/chart" uri="{C3380CC4-5D6E-409C-BE32-E72D297353CC}">
              <c16:uniqueId val="{00000000-67F1-4C60-AF4F-81DBC4EC8A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F1-4C60-AF4F-81DBC4EC8A96}"/>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7F1-4C60-AF4F-81DBC4EC8A9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0.05</c:v>
                </c:pt>
                <c:pt idx="6">
                  <c:v>#N/A</c:v>
                </c:pt>
                <c:pt idx="7">
                  <c:v>0.03</c:v>
                </c:pt>
                <c:pt idx="8">
                  <c:v>#N/A</c:v>
                </c:pt>
                <c:pt idx="9">
                  <c:v>0.02</c:v>
                </c:pt>
              </c:numCache>
            </c:numRef>
          </c:val>
          <c:extLst>
            <c:ext xmlns:c16="http://schemas.microsoft.com/office/drawing/2014/chart" uri="{C3380CC4-5D6E-409C-BE32-E72D297353CC}">
              <c16:uniqueId val="{00000003-67F1-4C60-AF4F-81DBC4EC8A96}"/>
            </c:ext>
          </c:extLst>
        </c:ser>
        <c:ser>
          <c:idx val="4"/>
          <c:order val="4"/>
          <c:tx>
            <c:strRef>
              <c:f>データシート!$A$31</c:f>
              <c:strCache>
                <c:ptCount val="1"/>
                <c:pt idx="0">
                  <c:v>漁業集落排水事業会計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0.68</c:v>
                </c:pt>
                <c:pt idx="8">
                  <c:v>#N/A</c:v>
                </c:pt>
                <c:pt idx="9">
                  <c:v>1.05</c:v>
                </c:pt>
              </c:numCache>
            </c:numRef>
          </c:val>
          <c:extLst>
            <c:ext xmlns:c16="http://schemas.microsoft.com/office/drawing/2014/chart" uri="{C3380CC4-5D6E-409C-BE32-E72D297353CC}">
              <c16:uniqueId val="{00000004-67F1-4C60-AF4F-81DBC4EC8A96}"/>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1.21</c:v>
                </c:pt>
                <c:pt idx="8">
                  <c:v>#N/A</c:v>
                </c:pt>
                <c:pt idx="9">
                  <c:v>1.64</c:v>
                </c:pt>
              </c:numCache>
            </c:numRef>
          </c:val>
          <c:extLst>
            <c:ext xmlns:c16="http://schemas.microsoft.com/office/drawing/2014/chart" uri="{C3380CC4-5D6E-409C-BE32-E72D297353CC}">
              <c16:uniqueId val="{00000005-67F1-4C60-AF4F-81DBC4EC8A96}"/>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2.4300000000000002</c:v>
                </c:pt>
                <c:pt idx="2">
                  <c:v>#N/A</c:v>
                </c:pt>
                <c:pt idx="3">
                  <c:v>2.27</c:v>
                </c:pt>
                <c:pt idx="4">
                  <c:v>#N/A</c:v>
                </c:pt>
                <c:pt idx="5">
                  <c:v>2.4</c:v>
                </c:pt>
                <c:pt idx="6">
                  <c:v>#N/A</c:v>
                </c:pt>
                <c:pt idx="7">
                  <c:v>2.2000000000000002</c:v>
                </c:pt>
                <c:pt idx="8">
                  <c:v>#N/A</c:v>
                </c:pt>
                <c:pt idx="9">
                  <c:v>2.5099999999999998</c:v>
                </c:pt>
              </c:numCache>
            </c:numRef>
          </c:val>
          <c:extLst>
            <c:ext xmlns:c16="http://schemas.microsoft.com/office/drawing/2014/chart" uri="{C3380CC4-5D6E-409C-BE32-E72D297353CC}">
              <c16:uniqueId val="{00000006-67F1-4C60-AF4F-81DBC4EC8A9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3.71</c:v>
                </c:pt>
                <c:pt idx="2">
                  <c:v>#N/A</c:v>
                </c:pt>
                <c:pt idx="3">
                  <c:v>4.32</c:v>
                </c:pt>
                <c:pt idx="4">
                  <c:v>#N/A</c:v>
                </c:pt>
                <c:pt idx="5">
                  <c:v>5.01</c:v>
                </c:pt>
                <c:pt idx="6">
                  <c:v>#N/A</c:v>
                </c:pt>
                <c:pt idx="7">
                  <c:v>4.76</c:v>
                </c:pt>
                <c:pt idx="8">
                  <c:v>#N/A</c:v>
                </c:pt>
                <c:pt idx="9">
                  <c:v>3.79</c:v>
                </c:pt>
              </c:numCache>
            </c:numRef>
          </c:val>
          <c:extLst>
            <c:ext xmlns:c16="http://schemas.microsoft.com/office/drawing/2014/chart" uri="{C3380CC4-5D6E-409C-BE32-E72D297353CC}">
              <c16:uniqueId val="{00000007-67F1-4C60-AF4F-81DBC4EC8A9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4.54</c:v>
                </c:pt>
                <c:pt idx="2">
                  <c:v>#N/A</c:v>
                </c:pt>
                <c:pt idx="3">
                  <c:v>4.3099999999999996</c:v>
                </c:pt>
                <c:pt idx="4">
                  <c:v>#N/A</c:v>
                </c:pt>
                <c:pt idx="5">
                  <c:v>4.16</c:v>
                </c:pt>
                <c:pt idx="6">
                  <c:v>#N/A</c:v>
                </c:pt>
                <c:pt idx="7">
                  <c:v>4.46</c:v>
                </c:pt>
                <c:pt idx="8">
                  <c:v>#N/A</c:v>
                </c:pt>
                <c:pt idx="9">
                  <c:v>4.54</c:v>
                </c:pt>
              </c:numCache>
            </c:numRef>
          </c:val>
          <c:extLst>
            <c:ext xmlns:c16="http://schemas.microsoft.com/office/drawing/2014/chart" uri="{C3380CC4-5D6E-409C-BE32-E72D297353CC}">
              <c16:uniqueId val="{00000008-67F1-4C60-AF4F-81DBC4EC8A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6.44</c:v>
                </c:pt>
                <c:pt idx="2">
                  <c:v>#N/A</c:v>
                </c:pt>
                <c:pt idx="3">
                  <c:v>7.62</c:v>
                </c:pt>
                <c:pt idx="4">
                  <c:v>#N/A</c:v>
                </c:pt>
                <c:pt idx="5">
                  <c:v>7.7</c:v>
                </c:pt>
                <c:pt idx="6">
                  <c:v>#N/A</c:v>
                </c:pt>
                <c:pt idx="7">
                  <c:v>7.46</c:v>
                </c:pt>
                <c:pt idx="8">
                  <c:v>#N/A</c:v>
                </c:pt>
                <c:pt idx="9">
                  <c:v>7.04</c:v>
                </c:pt>
              </c:numCache>
            </c:numRef>
          </c:val>
          <c:extLst>
            <c:ext xmlns:c16="http://schemas.microsoft.com/office/drawing/2014/chart" uri="{C3380CC4-5D6E-409C-BE32-E72D297353CC}">
              <c16:uniqueId val="{00000009-67F1-4C60-AF4F-81DBC4EC8A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428</c:v>
                </c:pt>
                <c:pt idx="5">
                  <c:v>463</c:v>
                </c:pt>
                <c:pt idx="8">
                  <c:v>507</c:v>
                </c:pt>
                <c:pt idx="11">
                  <c:v>511</c:v>
                </c:pt>
                <c:pt idx="14">
                  <c:v>514</c:v>
                </c:pt>
              </c:numCache>
            </c:numRef>
          </c:val>
          <c:extLst>
            <c:ext xmlns:c16="http://schemas.microsoft.com/office/drawing/2014/chart" uri="{C3380CC4-5D6E-409C-BE32-E72D297353CC}">
              <c16:uniqueId val="{00000000-C797-4E73-B7DF-77E6CE1134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97-4E73-B7DF-77E6CE1134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3</c:v>
                </c:pt>
                <c:pt idx="9">
                  <c:v>1</c:v>
                </c:pt>
                <c:pt idx="12">
                  <c:v>1</c:v>
                </c:pt>
              </c:numCache>
            </c:numRef>
          </c:val>
          <c:extLst>
            <c:ext xmlns:c16="http://schemas.microsoft.com/office/drawing/2014/chart" uri="{C3380CC4-5D6E-409C-BE32-E72D297353CC}">
              <c16:uniqueId val="{00000002-C797-4E73-B7DF-77E6CE1134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66</c:v>
                </c:pt>
                <c:pt idx="6">
                  <c:v>66</c:v>
                </c:pt>
                <c:pt idx="9">
                  <c:v>57</c:v>
                </c:pt>
                <c:pt idx="12">
                  <c:v>50</c:v>
                </c:pt>
              </c:numCache>
            </c:numRef>
          </c:val>
          <c:extLst>
            <c:ext xmlns:c16="http://schemas.microsoft.com/office/drawing/2014/chart" uri="{C3380CC4-5D6E-409C-BE32-E72D297353CC}">
              <c16:uniqueId val="{00000003-C797-4E73-B7DF-77E6CE1134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157</c:v>
                </c:pt>
                <c:pt idx="3">
                  <c:v>169</c:v>
                </c:pt>
                <c:pt idx="6">
                  <c:v>179</c:v>
                </c:pt>
                <c:pt idx="9">
                  <c:v>96</c:v>
                </c:pt>
                <c:pt idx="12">
                  <c:v>88</c:v>
                </c:pt>
              </c:numCache>
            </c:numRef>
          </c:val>
          <c:extLst>
            <c:ext xmlns:c16="http://schemas.microsoft.com/office/drawing/2014/chart" uri="{C3380CC4-5D6E-409C-BE32-E72D297353CC}">
              <c16:uniqueId val="{00000004-C797-4E73-B7DF-77E6CE1134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97-4E73-B7DF-77E6CE1134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97-4E73-B7DF-77E6CE1134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402</c:v>
                </c:pt>
                <c:pt idx="3">
                  <c:v>469</c:v>
                </c:pt>
                <c:pt idx="6">
                  <c:v>532</c:v>
                </c:pt>
                <c:pt idx="9">
                  <c:v>554</c:v>
                </c:pt>
                <c:pt idx="12">
                  <c:v>555</c:v>
                </c:pt>
              </c:numCache>
            </c:numRef>
          </c:val>
          <c:extLst>
            <c:ext xmlns:c16="http://schemas.microsoft.com/office/drawing/2014/chart" uri="{C3380CC4-5D6E-409C-BE32-E72D297353CC}">
              <c16:uniqueId val="{00000007-C797-4E73-B7DF-77E6CE1134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c:v>
                </c:pt>
                <c:pt idx="2">
                  <c:v>#N/A</c:v>
                </c:pt>
                <c:pt idx="3">
                  <c:v>#N/A</c:v>
                </c:pt>
                <c:pt idx="4">
                  <c:v>245</c:v>
                </c:pt>
                <c:pt idx="5">
                  <c:v>#N/A</c:v>
                </c:pt>
                <c:pt idx="6">
                  <c:v>#N/A</c:v>
                </c:pt>
                <c:pt idx="7">
                  <c:v>273</c:v>
                </c:pt>
                <c:pt idx="8">
                  <c:v>#N/A</c:v>
                </c:pt>
                <c:pt idx="9">
                  <c:v>#N/A</c:v>
                </c:pt>
                <c:pt idx="10">
                  <c:v>197</c:v>
                </c:pt>
                <c:pt idx="11">
                  <c:v>#N/A</c:v>
                </c:pt>
                <c:pt idx="12">
                  <c:v>#N/A</c:v>
                </c:pt>
                <c:pt idx="13">
                  <c:v>180</c:v>
                </c:pt>
                <c:pt idx="14">
                  <c:v>#N/A</c:v>
                </c:pt>
              </c:numCache>
            </c:numRef>
          </c:val>
          <c:smooth val="0"/>
          <c:extLst>
            <c:ext xmlns:c16="http://schemas.microsoft.com/office/drawing/2014/chart" uri="{C3380CC4-5D6E-409C-BE32-E72D297353CC}">
              <c16:uniqueId val="{00000008-C797-4E73-B7DF-77E6CE1134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5334</c:v>
                </c:pt>
                <c:pt idx="5">
                  <c:v>5350</c:v>
                </c:pt>
                <c:pt idx="8">
                  <c:v>5072</c:v>
                </c:pt>
                <c:pt idx="11">
                  <c:v>4805</c:v>
                </c:pt>
                <c:pt idx="14">
                  <c:v>4626</c:v>
                </c:pt>
              </c:numCache>
            </c:numRef>
          </c:val>
          <c:extLst>
            <c:ext xmlns:c16="http://schemas.microsoft.com/office/drawing/2014/chart" uri="{C3380CC4-5D6E-409C-BE32-E72D297353CC}">
              <c16:uniqueId val="{00000000-583A-4979-8B16-2EC4CDC0E8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3</c:v>
                </c:pt>
                <c:pt idx="8">
                  <c:v>3</c:v>
                </c:pt>
                <c:pt idx="11">
                  <c:v>2</c:v>
                </c:pt>
                <c:pt idx="14">
                  <c:v>3</c:v>
                </c:pt>
              </c:numCache>
            </c:numRef>
          </c:val>
          <c:extLst>
            <c:ext xmlns:c16="http://schemas.microsoft.com/office/drawing/2014/chart" uri="{C3380CC4-5D6E-409C-BE32-E72D297353CC}">
              <c16:uniqueId val="{00000001-583A-4979-8B16-2EC4CDC0E8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2093</c:v>
                </c:pt>
                <c:pt idx="5">
                  <c:v>2407</c:v>
                </c:pt>
                <c:pt idx="8">
                  <c:v>2658</c:v>
                </c:pt>
                <c:pt idx="11">
                  <c:v>2877</c:v>
                </c:pt>
                <c:pt idx="14">
                  <c:v>2972</c:v>
                </c:pt>
              </c:numCache>
            </c:numRef>
          </c:val>
          <c:extLst>
            <c:ext xmlns:c16="http://schemas.microsoft.com/office/drawing/2014/chart" uri="{C3380CC4-5D6E-409C-BE32-E72D297353CC}">
              <c16:uniqueId val="{00000002-583A-4979-8B16-2EC4CDC0E8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3A-4979-8B16-2EC4CDC0E8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3A-4979-8B16-2EC4CDC0E8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3A-4979-8B16-2EC4CDC0E8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1275</c:v>
                </c:pt>
                <c:pt idx="3">
                  <c:v>1166</c:v>
                </c:pt>
                <c:pt idx="6">
                  <c:v>1191</c:v>
                </c:pt>
                <c:pt idx="9">
                  <c:v>1093</c:v>
                </c:pt>
                <c:pt idx="12">
                  <c:v>1066</c:v>
                </c:pt>
              </c:numCache>
            </c:numRef>
          </c:val>
          <c:extLst>
            <c:ext xmlns:c16="http://schemas.microsoft.com/office/drawing/2014/chart" uri="{C3380CC4-5D6E-409C-BE32-E72D297353CC}">
              <c16:uniqueId val="{00000006-583A-4979-8B16-2EC4CDC0E8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420</c:v>
                </c:pt>
                <c:pt idx="3">
                  <c:v>440</c:v>
                </c:pt>
                <c:pt idx="6">
                  <c:v>425</c:v>
                </c:pt>
                <c:pt idx="9">
                  <c:v>397</c:v>
                </c:pt>
                <c:pt idx="12">
                  <c:v>369</c:v>
                </c:pt>
              </c:numCache>
            </c:numRef>
          </c:val>
          <c:extLst>
            <c:ext xmlns:c16="http://schemas.microsoft.com/office/drawing/2014/chart" uri="{C3380CC4-5D6E-409C-BE32-E72D297353CC}">
              <c16:uniqueId val="{00000007-583A-4979-8B16-2EC4CDC0E8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1563</c:v>
                </c:pt>
                <c:pt idx="3">
                  <c:v>1520</c:v>
                </c:pt>
                <c:pt idx="6">
                  <c:v>1464</c:v>
                </c:pt>
                <c:pt idx="9">
                  <c:v>1189</c:v>
                </c:pt>
                <c:pt idx="12">
                  <c:v>913</c:v>
                </c:pt>
              </c:numCache>
            </c:numRef>
          </c:val>
          <c:extLst>
            <c:ext xmlns:c16="http://schemas.microsoft.com/office/drawing/2014/chart" uri="{C3380CC4-5D6E-409C-BE32-E72D297353CC}">
              <c16:uniqueId val="{00000008-583A-4979-8B16-2EC4CDC0E8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83A-4979-8B16-2EC4CDC0E8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5273</c:v>
                </c:pt>
                <c:pt idx="3">
                  <c:v>5250</c:v>
                </c:pt>
                <c:pt idx="6">
                  <c:v>4963</c:v>
                </c:pt>
                <c:pt idx="9">
                  <c:v>4668</c:v>
                </c:pt>
                <c:pt idx="12">
                  <c:v>4496</c:v>
                </c:pt>
              </c:numCache>
            </c:numRef>
          </c:val>
          <c:extLst>
            <c:ext xmlns:c16="http://schemas.microsoft.com/office/drawing/2014/chart" uri="{C3380CC4-5D6E-409C-BE32-E72D297353CC}">
              <c16:uniqueId val="{0000000A-583A-4979-8B16-2EC4CDC0E8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1098</c:v>
                </c:pt>
                <c:pt idx="2">
                  <c:v>#N/A</c:v>
                </c:pt>
                <c:pt idx="3">
                  <c:v>#N/A</c:v>
                </c:pt>
                <c:pt idx="4">
                  <c:v>617</c:v>
                </c:pt>
                <c:pt idx="5">
                  <c:v>#N/A</c:v>
                </c:pt>
                <c:pt idx="6">
                  <c:v>#N/A</c:v>
                </c:pt>
                <c:pt idx="7">
                  <c:v>310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3A-4979-8B16-2EC4CDC0E8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1306</c:v>
                </c:pt>
                <c:pt idx="1">
                  <c:v>1309</c:v>
                </c:pt>
                <c:pt idx="2">
                  <c:v>1312</c:v>
                </c:pt>
              </c:numCache>
            </c:numRef>
          </c:val>
          <c:extLst>
            <c:ext xmlns:c16="http://schemas.microsoft.com/office/drawing/2014/chart" uri="{C3380CC4-5D6E-409C-BE32-E72D297353CC}">
              <c16:uniqueId val="{00000000-7A95-4118-8A0B-DB9C75C13E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A95-4118-8A0B-DB9C75C13E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1078</c:v>
                </c:pt>
                <c:pt idx="1">
                  <c:v>1221</c:v>
                </c:pt>
                <c:pt idx="2">
                  <c:v>1278</c:v>
                </c:pt>
              </c:numCache>
            </c:numRef>
          </c:val>
          <c:extLst>
            <c:ext xmlns:c16="http://schemas.microsoft.com/office/drawing/2014/chart" uri="{C3380CC4-5D6E-409C-BE32-E72D297353CC}">
              <c16:uniqueId val="{00000002-7A95-4118-8A0B-DB9C75C13E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aseline="0">
              <a:latin typeface="ＭＳ ゴシック" pitchFamily="49" charset="-128"/>
              <a:ea typeface="ＭＳ ゴシック" pitchFamily="49" charset="-128"/>
            </a:rPr>
            <a:t>　</a:t>
          </a:r>
          <a:r>
            <a:rPr kumimoji="1" lang="ja-JP" altLang="en-US" sz="900">
              <a:latin typeface="ＭＳ ゴシック" pitchFamily="49" charset="-128"/>
              <a:ea typeface="ＭＳ ゴシック" pitchFamily="49" charset="-128"/>
            </a:rPr>
            <a:t>一般会計の元利償還金は、前年度とほぼ同じで、公営企業債の元利償還金に対する繰入金は、青野大師ダムの改良工事に伴う</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水道事業会計</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への補助金を３条予算の収入としたことにより、公営事業準元利償還金が減少したため８百万円の減少、組合等が起こした地方債の元利償還金に対する負担金等は、償還進行により一部事務組合準元利償還金が７百万円減少し、元利償還金等は、全体で</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9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また、算入公債費等については、過疎対策事業債に係る元利償還金の増により３百万円の微増となった。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しかし、一般会計に係る公債費は、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には５億円を突破し、この先、仮に新規債を発行しないとしても</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R11</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までは５億円台で推移することが確定している。今後、小学校統合に伴う教育環境の整備や橋梁撤去工事、浄水場の建て替えや一部事務組合下田ﾒﾃﾞｨｶﾙｾﾝﾀｰの医療機器の更新、南豆衛生プラント組合施設の長寿命化等が予定されており、</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借入利率</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の上昇も加われば、元利償還金等の大幅な増加は避けられない。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財政力が脆弱な当町では、固定費である元利償還金の増加は、財政の硬直化を招くことから、事業実施に当たっては、設計を緻密に行い、事業費の無駄を省くこと、事業費の平準化を図ること、国・県補助金等のあらゆる財源の確保に努めること及び、交付税措置の高い起債を活用すること等により、財政の健全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900">
            <a:effectLst/>
            <a:latin typeface="ＭＳ ゴシック" panose="020B0609070205080204" pitchFamily="49" charset="-128"/>
            <a:ea typeface="ＭＳ ゴシック" panose="020B0609070205080204" pitchFamily="49" charset="-128"/>
          </a:endParaRPr>
        </a:p>
        <a:p>
          <a:endPar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950">
              <a:latin typeface="ＭＳ ゴシック" pitchFamily="49" charset="-128"/>
              <a:ea typeface="ＭＳ ゴシック" pitchFamily="49" charset="-128"/>
            </a:rPr>
            <a:t>大型事業の終了に伴い、新規町債発行額＜元金償還額となったこと及び公有林整備事業債の繰上償還により、一般会計等に係る地方債現在高が</a:t>
          </a:r>
          <a:r>
            <a:rPr kumimoji="1" lang="en-US" altLang="ja-JP" sz="950">
              <a:latin typeface="ＭＳ ゴシック" pitchFamily="49" charset="-128"/>
              <a:ea typeface="ＭＳ ゴシック" pitchFamily="49" charset="-128"/>
            </a:rPr>
            <a:t>172</a:t>
          </a:r>
          <a:r>
            <a:rPr kumimoji="1" lang="ja-JP" altLang="en-US" sz="950">
              <a:latin typeface="ＭＳ ゴシック" pitchFamily="49" charset="-128"/>
              <a:ea typeface="ＭＳ ゴシック" pitchFamily="49" charset="-128"/>
            </a:rPr>
            <a:t>百万円減少したこと、公営企業債等繰入見込額は、公共下水道及び漁業集落排水事業会計分の償還進行により地方債現在高及び準元利償還金が減少したこと、組合等負担等見込額は、下田地区消防組合及び一部事務組合下田ﾒﾃﾞｨｶﾙｾﾝﾀｰ分の償還進行により地方債現在高が減少したこと、退職手当負担見込額についても、令和６年度から組合等積立不足額に応じて退職負担金の負担率が改定されたことにより減少となったことから、将来負担額は</a:t>
          </a:r>
          <a:r>
            <a:rPr kumimoji="1" lang="en-US" altLang="ja-JP" sz="950">
              <a:latin typeface="ＭＳ ゴシック" pitchFamily="49" charset="-128"/>
              <a:ea typeface="ＭＳ ゴシック" pitchFamily="49" charset="-128"/>
            </a:rPr>
            <a:t>503</a:t>
          </a:r>
          <a:r>
            <a:rPr kumimoji="1" lang="ja-JP" altLang="en-US" sz="950">
              <a:latin typeface="ＭＳ ゴシック" pitchFamily="49" charset="-128"/>
              <a:ea typeface="ＭＳ ゴシック" pitchFamily="49" charset="-128"/>
            </a:rPr>
            <a:t>百万円の大幅減となった。</a:t>
          </a:r>
        </a:p>
        <a:p>
          <a:r>
            <a:rPr kumimoji="1" lang="ja-JP" altLang="en-US" sz="950">
              <a:latin typeface="ＭＳ ゴシック" pitchFamily="49" charset="-128"/>
              <a:ea typeface="ＭＳ ゴシック" pitchFamily="49" charset="-128"/>
            </a:rPr>
            <a:t>　一方、充当可能財源等は、ふるさと応援基金への新規積立などにより、充当可能基金は</a:t>
          </a:r>
          <a:r>
            <a:rPr kumimoji="1" lang="en-US" altLang="ja-JP" sz="950">
              <a:latin typeface="ＭＳ ゴシック" pitchFamily="49" charset="-128"/>
              <a:ea typeface="ＭＳ ゴシック" pitchFamily="49" charset="-128"/>
            </a:rPr>
            <a:t>95</a:t>
          </a:r>
          <a:r>
            <a:rPr kumimoji="1" lang="ja-JP" altLang="en-US" sz="950">
              <a:latin typeface="ＭＳ ゴシック" pitchFamily="49" charset="-128"/>
              <a:ea typeface="ＭＳ ゴシック" pitchFamily="49" charset="-128"/>
            </a:rPr>
            <a:t>百万円増加したが、臨時財政対策債や過疎対策事業債等の償還進行により基準財政需要額算入見込額が</a:t>
          </a:r>
          <a:r>
            <a:rPr kumimoji="1" lang="en-US" altLang="ja-JP" sz="950">
              <a:latin typeface="ＭＳ ゴシック" pitchFamily="49" charset="-128"/>
              <a:ea typeface="ＭＳ ゴシック" pitchFamily="49" charset="-128"/>
            </a:rPr>
            <a:t>180</a:t>
          </a:r>
          <a:r>
            <a:rPr kumimoji="1" lang="ja-JP" altLang="en-US" sz="950">
              <a:latin typeface="ＭＳ ゴシック" pitchFamily="49" charset="-128"/>
              <a:ea typeface="ＭＳ ゴシック" pitchFamily="49" charset="-128"/>
            </a:rPr>
            <a:t>百万円減少したため、全体では</a:t>
          </a:r>
          <a:r>
            <a:rPr kumimoji="1" lang="en-US" altLang="ja-JP" sz="950">
              <a:latin typeface="ＭＳ ゴシック" pitchFamily="49" charset="-128"/>
              <a:ea typeface="ＭＳ ゴシック" pitchFamily="49" charset="-128"/>
            </a:rPr>
            <a:t>83</a:t>
          </a:r>
          <a:r>
            <a:rPr kumimoji="1" lang="ja-JP" altLang="en-US" sz="950">
              <a:latin typeface="ＭＳ ゴシック" pitchFamily="49" charset="-128"/>
              <a:ea typeface="ＭＳ ゴシック" pitchFamily="49" charset="-128"/>
            </a:rPr>
            <a:t>百万円の減となった。</a:t>
          </a:r>
        </a:p>
        <a:p>
          <a:r>
            <a:rPr kumimoji="1" lang="ja-JP" altLang="en-US" sz="950">
              <a:latin typeface="ＭＳ ゴシック" pitchFamily="49" charset="-128"/>
              <a:ea typeface="ＭＳ ゴシック" pitchFamily="49" charset="-128"/>
            </a:rPr>
            <a:t>　</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今後、小学校統合に伴う教育環境の整備や橋梁撤去工事、浄水場の建て替えや一部事務組合下田ﾒﾃﾞｨｶﾙｾﾝﾀｰの医療機器の更新、南豆衛生プラント組合施設の長寿命化等が予定されており、</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財源の多くを起債に依存することとなれば、一般会計の地方債残高、公営企業債等繰入見込額や組合等負担等見込額の増加が進み、将来負担比率の分子が大幅に増加してしまう事態も見込まれる。</a:t>
          </a:r>
          <a:endPar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　財政の硬直化が危惧される中、持続可能なまちづくりを進めるためには、歳出予算における不用額の洗い出し、その他特定目的基金の活用検討による財源の振替、国・県補助金の確保可能性の検討等を進め、財政調整基金の取り崩しと地方債の借入れに出来る限り依存しない財政運営に努めたい。</a:t>
          </a:r>
          <a:endParaRPr kumimoji="1" lang="ja-JP" altLang="en-US" sz="9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静岡県南伊豆町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百万円の増加となった。ふるさと応援基金で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百万円、森林環境整備促進基金で６百万円の積立を行った一方で、プレミアム付商品券事業費補助金や妻良海上アスレチック関係備品購入費の財源として「ふるさと応援基金」を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百万円、旧南崎小学校屋内運動場補修工事や町営温泉施設補修工事等の財源として「公共施設整備基金」を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ふるさと応援基金は、その年度のふるさと寄附金総額から返礼品代や広告料等の必要経費を差し引いた金額を後年度に自動的に積み立てているため、他の基金とは性質が異なる。近年、昭和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前後に建築した多くの公共施設において、老朽化による損傷が多数散見され、施設の修繕費用の確保が課題となっているため、余剰金を基金に積み立てる優先度は、公共施設整備基金、庁舎建設基金（積立目標額：５億円）、財政調整基金（前２基金に積み立てたうえで更に余剰がある場合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億円を下回った場合）の順とし、財源の確保に努めたい。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ふるさと応援基金は、魅力あるまちづくり事業の財源として積み立てており、令和６年度は、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プレミアム付商品券事業費補助金や妻良海上アスレチック関係備品購入費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の財源として活用した。公共施設整備基金は、公共施設の機能保全を図り、施設の長寿命化に資するための整備及び改修の財源として積み立てており、令和６年度は、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旧南崎小学校屋内運動場補修工事や町営温泉施設補修工事等の財源として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活用した。庁舎建設基金は、庁舎建設時の財源不足を補うため、町営温泉施設整備基金は、町営温泉施設の整備及び改修の費用に充当するため、ふるさと創生基金は、国際交流・親善の推進とふるさとの伝承・文化・芸術の開発・継承を図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左に掲載した基金のうち大幅に増減したのは、ふるさと応援基金及び公共施設整備基金である。理由であるが、ふるさと応援基金は、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プレミアム付商品券事業費補助金や妻良海上アスレチック関係備品購入費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百万円の取り崩しを行ったが、ふるさと寄附金総額から返礼品や広告料等の必要経費を差し引いた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百万円増加した。公共施設整備基金は、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旧南崎小学校屋内運動場補修工事や町営温泉施設補修工事等の財源として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当町の公共施設は、昭和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年代後半から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代にかけて建設されたものが多く、経年劣化により損傷が進んでいる。これらの施設の更新整備に当たっては、国・県支出金の活用を第一に、その不足分を過疎対策事業債、緊急防災減災事業債、緊急自然災害防止対策事業債、公共施設等適正管理推進事業債など交付税措置の高い起債で賄うこととしているが、その主力である過疎対策事業債は、要望額総額が地方債計画額を大幅に上回る現状を鑑みると、今後も要望額どおりに確保することは難しいと思われるため、基金残高を今まで以上に増やすことは極めて重要である。基金積立の優先順位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公共施設整備基金、庁舎建設基金、財政調整基金の順とし、財源の確保に努めたい。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令和６年度は、基金運用益のみの積立となったため、前年度に比べ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決算において、前年度繰越額が当初予算計上額を上回っていることや、普通交付税の追加交付により、予算に比してある程度の余剰金が発生しているため、取り崩しを行うことなく決算を打つことができているが、今後については、取り崩しをしないとは言い切れない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ついては、国庫支出金や県支出金の確保や、交付税措置の高い過疎対策事業債や特定目的基金の活用を図り、もって財政調整基金の取り崩しを抑制し、総合計画で定めた積立目標額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億円を常時維持できるよう、適正な基金の管理に努めたい。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ここ数十年、基金残高は３千円であり、増減していない。今後も積立の予定はない。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7,340
7,269
109.94
5,833,757
5,573,571
257,946
3,661,629
4,496,473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市町村民税（所得割）の減額や固定資産税（償却資産）の減額により基準財政収入額は７百万円の減</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に留まったが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latin typeface="ＭＳ Ｐゴシック" panose="020B0600070205080204" pitchFamily="50" charset="-128"/>
              <a:ea typeface="ＭＳ Ｐゴシック" panose="020B0600070205080204" pitchFamily="50" charset="-128"/>
            </a:rPr>
            <a:t>給与改定費の新設や包括算定経費の増額により基準財政需要額が</a:t>
          </a:r>
          <a:r>
            <a:rPr kumimoji="1" lang="en-US" altLang="ja-JP" sz="1000">
              <a:latin typeface="ＭＳ Ｐゴシック" panose="020B0600070205080204" pitchFamily="50" charset="-128"/>
              <a:ea typeface="ＭＳ Ｐゴシック" panose="020B0600070205080204" pitchFamily="50" charset="-128"/>
            </a:rPr>
            <a:t>68</a:t>
          </a:r>
          <a:r>
            <a:rPr kumimoji="1" lang="ja-JP" altLang="en-US" sz="1000">
              <a:latin typeface="ＭＳ Ｐゴシック" panose="020B0600070205080204" pitchFamily="50" charset="-128"/>
              <a:ea typeface="ＭＳ Ｐゴシック" panose="020B0600070205080204" pitchFamily="50" charset="-128"/>
            </a:rPr>
            <a:t>百万円の増となったため、令和６年度の財政力指数（単年度）は</a:t>
          </a:r>
          <a:r>
            <a:rPr kumimoji="1" lang="en-US" altLang="ja-JP" sz="1000">
              <a:latin typeface="ＭＳ Ｐゴシック" panose="020B0600070205080204" pitchFamily="50" charset="-128"/>
              <a:ea typeface="ＭＳ Ｐゴシック" panose="020B0600070205080204" pitchFamily="50" charset="-128"/>
            </a:rPr>
            <a:t>0.285</a:t>
          </a:r>
          <a:r>
            <a:rPr kumimoji="1" lang="ja-JP" altLang="en-US" sz="1000">
              <a:latin typeface="ＭＳ Ｐゴシック" panose="020B0600070205080204" pitchFamily="50" charset="-128"/>
              <a:ea typeface="ＭＳ Ｐゴシック" panose="020B0600070205080204" pitchFamily="50" charset="-128"/>
            </a:rPr>
            <a:t>となった。なお、３カ年平均値については、</a:t>
          </a:r>
          <a:r>
            <a:rPr kumimoji="1" lang="en-US" altLang="ja-JP" sz="1000">
              <a:latin typeface="ＭＳ Ｐゴシック" panose="020B0600070205080204" pitchFamily="50" charset="-128"/>
              <a:ea typeface="ＭＳ Ｐゴシック" panose="020B0600070205080204" pitchFamily="50" charset="-128"/>
            </a:rPr>
            <a:t>0.29</a:t>
          </a:r>
          <a:r>
            <a:rPr kumimoji="1" lang="ja-JP" altLang="en-US" sz="1000">
              <a:latin typeface="ＭＳ Ｐゴシック" panose="020B0600070205080204" pitchFamily="50" charset="-128"/>
              <a:ea typeface="ＭＳ Ｐゴシック" panose="020B0600070205080204" pitchFamily="50" charset="-128"/>
            </a:rPr>
            <a:t>で変わりはなかった。</a:t>
          </a:r>
        </a:p>
        <a:p>
          <a:r>
            <a:rPr kumimoji="1" lang="ja-JP" altLang="en-US" sz="1000">
              <a:latin typeface="ＭＳ Ｐゴシック" panose="020B0600070205080204" pitchFamily="50" charset="-128"/>
              <a:ea typeface="ＭＳ Ｐゴシック" panose="020B0600070205080204" pitchFamily="50" charset="-128"/>
            </a:rPr>
            <a:t>　財政力指数の向上には、町税収入の増加が不可欠であるが、少子高齢化に伴う生産年齢人口（</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歳から</a:t>
          </a:r>
          <a:r>
            <a:rPr kumimoji="1" lang="en-US" altLang="ja-JP" sz="1000">
              <a:latin typeface="ＭＳ Ｐゴシック" panose="020B0600070205080204" pitchFamily="50" charset="-128"/>
              <a:ea typeface="ＭＳ Ｐゴシック" panose="020B0600070205080204" pitchFamily="50" charset="-128"/>
            </a:rPr>
            <a:t>64</a:t>
          </a:r>
          <a:r>
            <a:rPr kumimoji="1" lang="ja-JP" altLang="en-US" sz="1000">
              <a:latin typeface="ＭＳ Ｐゴシック" panose="020B0600070205080204" pitchFamily="50" charset="-128"/>
              <a:ea typeface="ＭＳ Ｐゴシック" panose="020B0600070205080204" pitchFamily="50" charset="-128"/>
            </a:rPr>
            <a:t>歳）の減少や全国総観光地による観光客数の減少は続くと見込まれることから、今後は一層の徴収率強化に加え、関係人口の増加に繋がる施策（ｻﾃﾗｲﾄｵﾌｨｽ、ﾜｰｹｰｼｮﾝ、大学連携事業「田舎留学」等）の実施による町内経済活動の活性化を図り、もって町民税収入の維持に努めたい。また、再生可能ｴﾈﾙｷﾞｰ事業の推進により、償却資産の増加による固定資産税の増収も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分子である経常経費充当一般財源は、人事院勧告に伴う職員給及び会計年度任用職員給の増により人件費が</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百万円、一部事務組合職員給の増により補助費等が</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百万円増加するなど、全体では前年度に比べ</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百万円増加した。</a:t>
          </a:r>
        </a:p>
        <a:p>
          <a:r>
            <a:rPr kumimoji="1" lang="ja-JP" altLang="en-US" sz="1100">
              <a:latin typeface="ＭＳ Ｐゴシック" panose="020B0600070205080204" pitchFamily="50" charset="-128"/>
              <a:ea typeface="ＭＳ Ｐゴシック" panose="020B0600070205080204" pitchFamily="50" charset="-128"/>
            </a:rPr>
            <a:t>　分母である経常一般財源は、償却資産の減により固定資産税が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百万円減額したが、包括算定経費の増及び給与改定費の新設により普通交付税が</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百万円、地方消費税交付金が８百万円増加したため、全体では前年度に比べ</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百万円増加した。</a:t>
          </a:r>
        </a:p>
        <a:p>
          <a:r>
            <a:rPr kumimoji="1" lang="ja-JP" altLang="en-US" sz="1100">
              <a:latin typeface="ＭＳ Ｐゴシック" panose="020B0600070205080204" pitchFamily="50" charset="-128"/>
              <a:ea typeface="ＭＳ Ｐゴシック" panose="020B0600070205080204" pitchFamily="50" charset="-128"/>
            </a:rPr>
            <a:t>　結果、分子の増加を分母の増加が上回ったため、経常収支比率は</a:t>
          </a:r>
          <a:r>
            <a:rPr kumimoji="1" lang="en-US" altLang="ja-JP" sz="1100">
              <a:latin typeface="ＭＳ Ｐゴシック" panose="020B0600070205080204" pitchFamily="50" charset="-128"/>
              <a:ea typeface="ＭＳ Ｐゴシック" panose="020B0600070205080204" pitchFamily="50" charset="-128"/>
            </a:rPr>
            <a:t>85.1</a:t>
          </a:r>
          <a:r>
            <a:rPr kumimoji="1" lang="ja-JP" altLang="en-US" sz="1100">
              <a:latin typeface="ＭＳ Ｐゴシック" panose="020B0600070205080204" pitchFamily="50" charset="-128"/>
              <a:ea typeface="ＭＳ Ｐゴシック" panose="020B0600070205080204" pitchFamily="50" charset="-128"/>
            </a:rPr>
            <a:t>％となり、前年度に比べて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％改善したが、ここ数年は高止まり傾向にあるため、人材（現有職員）の活用による事務事業の見直しやＤＸの推進等により、固定費の更なる削減を図りたい。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12954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9982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12954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66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136144</xdr:rowOff>
    </xdr:from>
    <xdr:to>
      <xdr:col>15</xdr:col>
      <xdr:colOff>82550</xdr:colOff>
      <xdr:row>63</xdr:row>
      <xdr:rowOff>12954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66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12954</xdr:rowOff>
    </xdr:from>
    <xdr:to>
      <xdr:col>11</xdr:col>
      <xdr:colOff>31750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143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135653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73931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25671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133604</xdr:rowOff>
    </xdr:from>
    <xdr:to>
      <xdr:col>11</xdr:col>
      <xdr:colOff>82550</xdr:colOff>
      <xdr:row>63</xdr:row>
      <xdr:rowOff>63754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48531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170451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人件費については、人事院勧告等に伴い職員給が</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百万円の増、会計年度任用職員給が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百万円の増となり、全体では、前年度に比べ</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百万円の増となった。定年延長制度の導入による対象職員の進退は不透明だが、定員管理計画の早期策定やＤＸの推進（生成ＡＩの活用を含む。）により、職員数の適正化に努めていきたい。</a:t>
          </a:r>
        </a:p>
        <a:p>
          <a:r>
            <a:rPr kumimoji="1" lang="ja-JP" altLang="en-US" sz="1100">
              <a:latin typeface="ＭＳ Ｐゴシック" panose="020B0600070205080204" pitchFamily="50" charset="-128"/>
              <a:ea typeface="ＭＳ Ｐゴシック" panose="020B0600070205080204" pitchFamily="50" charset="-128"/>
            </a:rPr>
            <a:t>　物件費については、令和７年１月に町有の清掃センターが故障し、ごみの全量を町外の処理施設へ搬出すること等により</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百万円の増となった。物価高騰による各経費の増加は暫く続くものと想定されることから、前例踏襲の固定観念から脱却し、全事業についてゼロベースの視点で見直すとともに、業務改善（業務の内製化など）の意識を持って一層の業務の効率化を図り、もって経費の削減に努めたい。</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116887</xdr:rowOff>
    </xdr:from>
    <xdr:to>
      <xdr:col>23</xdr:col>
      <xdr:colOff>133350</xdr:colOff>
      <xdr:row>81</xdr:row>
      <xdr:rowOff>128803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4337"/>
          <a:ext cx="838200" cy="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113582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1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112064</xdr:rowOff>
    </xdr:from>
    <xdr:to>
      <xdr:col>19</xdr:col>
      <xdr:colOff>133350</xdr:colOff>
      <xdr:row>81</xdr:row>
      <xdr:rowOff>116887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9514"/>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112064</xdr:rowOff>
    </xdr:from>
    <xdr:to>
      <xdr:col>15</xdr:col>
      <xdr:colOff>82550</xdr:colOff>
      <xdr:row>81</xdr:row>
      <xdr:rowOff>112621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99514"/>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103631</xdr:rowOff>
    </xdr:from>
    <xdr:to>
      <xdr:col>11</xdr:col>
      <xdr:colOff>31750</xdr:colOff>
      <xdr:row>81</xdr:row>
      <xdr:rowOff>112621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1081"/>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78003</xdr:rowOff>
    </xdr:from>
    <xdr:to>
      <xdr:col>23</xdr:col>
      <xdr:colOff>184150</xdr:colOff>
      <xdr:row>82</xdr:row>
      <xdr:rowOff>8153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170730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66087</xdr:rowOff>
    </xdr:from>
    <xdr:to>
      <xdr:col>19</xdr:col>
      <xdr:colOff>184150</xdr:colOff>
      <xdr:row>81</xdr:row>
      <xdr:rowOff>167687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6414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2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61264</xdr:rowOff>
    </xdr:from>
    <xdr:to>
      <xdr:col>15</xdr:col>
      <xdr:colOff>133350</xdr:colOff>
      <xdr:row>81</xdr:row>
      <xdr:rowOff>162864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61821</xdr:rowOff>
    </xdr:from>
    <xdr:to>
      <xdr:col>11</xdr:col>
      <xdr:colOff>82550</xdr:colOff>
      <xdr:row>81</xdr:row>
      <xdr:rowOff>163421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52831</xdr:rowOff>
    </xdr:from>
    <xdr:to>
      <xdr:col>7</xdr:col>
      <xdr:colOff>31750</xdr:colOff>
      <xdr:row>81</xdr:row>
      <xdr:rowOff>154431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164608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数値が類似団体の平均を上回る要因としては、人材確保の観点から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国の基準より高卒の初任給を引き上げていることが挙げられる。また、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歳以上の高齢層職員について、昇給停止を実施していないことも要因の一つである。今後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制度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見直し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も検討していく。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170543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773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職員数は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定年延長制度の導入により定年退職者がいないこと及び人口減少が要因となって、前年度と比較して微増となった。</a:t>
          </a:r>
          <a:endPar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今後もこの微増傾向が続くと予想されるが、職員数の制御が短期的には困難であることから、外部</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委託している事業等の直営化等を検討し、職員の適正配置に努めたい。</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148209</xdr:rowOff>
    </xdr:from>
    <xdr:to>
      <xdr:col>81</xdr:col>
      <xdr:colOff>44450</xdr:colOff>
      <xdr:row>63</xdr:row>
      <xdr:rowOff>14563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78109"/>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114427</xdr:rowOff>
    </xdr:from>
    <xdr:to>
      <xdr:col>77</xdr:col>
      <xdr:colOff>44450</xdr:colOff>
      <xdr:row>62</xdr:row>
      <xdr:rowOff>148209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4432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114427</xdr:rowOff>
    </xdr:from>
    <xdr:to>
      <xdr:col>72</xdr:col>
      <xdr:colOff>203200</xdr:colOff>
      <xdr:row>62</xdr:row>
      <xdr:rowOff>166708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443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141774</xdr:rowOff>
    </xdr:from>
    <xdr:to>
      <xdr:col>68</xdr:col>
      <xdr:colOff>152400</xdr:colOff>
      <xdr:row>62</xdr:row>
      <xdr:rowOff>166708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71674"/>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135213</xdr:rowOff>
    </xdr:from>
    <xdr:to>
      <xdr:col>81</xdr:col>
      <xdr:colOff>95250</xdr:colOff>
      <xdr:row>63</xdr:row>
      <xdr:rowOff>65363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107290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3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97409</xdr:rowOff>
    </xdr:from>
    <xdr:to>
      <xdr:col>77</xdr:col>
      <xdr:colOff>95250</xdr:colOff>
      <xdr:row>63</xdr:row>
      <xdr:rowOff>27559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12336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63627</xdr:rowOff>
    </xdr:from>
    <xdr:to>
      <xdr:col>73</xdr:col>
      <xdr:colOff>44450</xdr:colOff>
      <xdr:row>62</xdr:row>
      <xdr:rowOff>165227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150004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115908</xdr:rowOff>
    </xdr:from>
    <xdr:to>
      <xdr:col>68</xdr:col>
      <xdr:colOff>203200</xdr:colOff>
      <xdr:row>63</xdr:row>
      <xdr:rowOff>46058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30835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3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90974</xdr:rowOff>
    </xdr:from>
    <xdr:to>
      <xdr:col>64</xdr:col>
      <xdr:colOff>152400</xdr:colOff>
      <xdr:row>63</xdr:row>
      <xdr:rowOff>21124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2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5901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実質公債費比率（３カ年平均）は</a:t>
          </a:r>
          <a:r>
            <a:rPr kumimoji="1" lang="en-US" altLang="ja-JP" sz="1100" baseline="0">
              <a:latin typeface="ＭＳ Ｐゴシック" panose="020B0600070205080204" pitchFamily="50" charset="-128"/>
              <a:ea typeface="ＭＳ Ｐゴシック" panose="020B0600070205080204" pitchFamily="50" charset="-128"/>
            </a:rPr>
            <a:t>6.9</a:t>
          </a:r>
          <a:r>
            <a:rPr kumimoji="1" lang="ja-JP" altLang="en-US" sz="1100" baseline="0">
              <a:latin typeface="ＭＳ Ｐゴシック" panose="020B0600070205080204" pitchFamily="50" charset="-128"/>
              <a:ea typeface="ＭＳ Ｐゴシック" panose="020B0600070205080204" pitchFamily="50" charset="-128"/>
            </a:rPr>
            <a:t>％で、前年度と比較して</a:t>
          </a:r>
          <a:r>
            <a:rPr kumimoji="1" lang="en-US" altLang="ja-JP" sz="1100" baseline="0">
              <a:latin typeface="ＭＳ Ｐゴシック" panose="020B0600070205080204" pitchFamily="50" charset="-128"/>
              <a:ea typeface="ＭＳ Ｐゴシック" panose="020B0600070205080204" pitchFamily="50" charset="-128"/>
            </a:rPr>
            <a:t>0.7</a:t>
          </a:r>
          <a:r>
            <a:rPr kumimoji="1" lang="ja-JP" altLang="en-US" sz="1100" baseline="0">
              <a:latin typeface="ＭＳ Ｐゴシック" panose="020B0600070205080204" pitchFamily="50" charset="-128"/>
              <a:ea typeface="ＭＳ Ｐゴシック" panose="020B0600070205080204" pitchFamily="50" charset="-128"/>
            </a:rPr>
            <a:t>％の改善となった。これは、青野大師ダムの改良工事に伴う水道事業会計への補助金を３条予算の収入としたことにより、公営事業準元利償還金が減少したこと、一部事務組合準元利償還金が減少したこと及び標準財政規模が増加したことによるほか、一番大きな要因は、公営企業会計の元金償還分に対する繰出金を出資金として支出したため、準元利償還金の算出過程において、その額が控除されたことによるものである。そのため、比率は低下しているが、一般会計が負担する公営企業会計の元金償還額が減少したわけではない。今後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事業設計の更なる緻密化による経費の節減</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を図り、もって町債の発行抑制に努めたい。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136652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2708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165608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9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165608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753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町債の新規発行抑制による地方債現在高の減、公共下水道事業会計及び漁業集落排水事業会計の償還進行による公営企業債等繰入見込額の減、下田地区消防組合及び一部事務組合下田メディカルセンターの償還進行による組合等負担等見込額の減、退職負担金の負担率が改定されたことに伴う退職手当負担見込額の減などにより、将来負担比率は、昨年度と同様の「なし」となった。</a:t>
          </a:r>
        </a:p>
        <a:p>
          <a:r>
            <a:rPr kumimoji="1" lang="ja-JP" altLang="en-US" sz="1100" baseline="0">
              <a:latin typeface="ＭＳ Ｐゴシック" panose="020B0600070205080204" pitchFamily="50" charset="-128"/>
              <a:ea typeface="ＭＳ Ｐゴシック" panose="020B0600070205080204" pitchFamily="50" charset="-128"/>
            </a:rPr>
            <a:t>　しかしながら、今後、小学校統合に係る教育環境の整備や、水道浄水場の建て替え、一部事務組合下田メディカルセンターの医療機器更新などが予定されており、これらの事業規模によって将来負担比率は大きく左右されることから、事業設計の更なる緻密化による経費の節減と充当可能財源である基金残高の増加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0</xdr:rowOff>
    </xdr:from>
    <xdr:to>
      <xdr:col>72</xdr:col>
      <xdr:colOff>203200</xdr:colOff>
      <xdr:row>16</xdr:row>
      <xdr:rowOff>19579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571750"/>
          <a:ext cx="8890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19579</xdr:rowOff>
    </xdr:from>
    <xdr:to>
      <xdr:col>68</xdr:col>
      <xdr:colOff>152400</xdr:colOff>
      <xdr:row>18</xdr:row>
      <xdr:rowOff>48683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762779"/>
          <a:ext cx="889000" cy="37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140229</xdr:rowOff>
    </xdr:from>
    <xdr:to>
      <xdr:col>68</xdr:col>
      <xdr:colOff>203200</xdr:colOff>
      <xdr:row>16</xdr:row>
      <xdr:rowOff>70379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7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55156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9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169333</xdr:rowOff>
    </xdr:from>
    <xdr:to>
      <xdr:col>64</xdr:col>
      <xdr:colOff>152400</xdr:colOff>
      <xdr:row>18</xdr:row>
      <xdr:rowOff>99483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0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84260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1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7,340
7,269
109.94
5,833,757
5,573,571
257,946
3,661,629
4,496,473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人件費総額は、人事院勧告に伴う職員給及び会計年度任用職員給の増や、</a:t>
          </a:r>
        </a:p>
        <a:p>
          <a:r>
            <a:rPr kumimoji="1" lang="ja-JP" altLang="en-US" sz="1100" baseline="0">
              <a:latin typeface="ＭＳ Ｐゴシック" panose="020B0600070205080204" pitchFamily="50" charset="-128"/>
              <a:ea typeface="ＭＳ Ｐゴシック" panose="020B0600070205080204" pitchFamily="50" charset="-128"/>
            </a:rPr>
            <a:t>定年延長制度の開始等により、前年度に比べ</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百万円の増となり、一般財源等を充当した経常的な人件費は、前年度に比べ</a:t>
          </a:r>
          <a:r>
            <a:rPr kumimoji="1" lang="en-US" altLang="ja-JP" sz="1100" baseline="0">
              <a:latin typeface="ＭＳ Ｐゴシック" panose="020B0600070205080204" pitchFamily="50" charset="-128"/>
              <a:ea typeface="ＭＳ Ｐゴシック" panose="020B0600070205080204" pitchFamily="50" charset="-128"/>
            </a:rPr>
            <a:t>36</a:t>
          </a:r>
          <a:r>
            <a:rPr kumimoji="1" lang="ja-JP" altLang="en-US" sz="1100" baseline="0">
              <a:latin typeface="ＭＳ Ｐゴシック" panose="020B0600070205080204" pitchFamily="50" charset="-128"/>
              <a:ea typeface="ＭＳ Ｐゴシック" panose="020B0600070205080204" pitchFamily="50" charset="-128"/>
            </a:rPr>
            <a:t>百万円の増となった。そのため、経常収支比率は、前年度に比べ</a:t>
          </a:r>
          <a:r>
            <a:rPr kumimoji="1" lang="en-US" altLang="ja-JP" sz="1100" baseline="0">
              <a:latin typeface="ＭＳ Ｐゴシック" panose="020B0600070205080204" pitchFamily="50" charset="-128"/>
              <a:ea typeface="ＭＳ Ｐゴシック" panose="020B0600070205080204" pitchFamily="50" charset="-128"/>
            </a:rPr>
            <a:t>0.6</a:t>
          </a:r>
          <a:r>
            <a:rPr kumimoji="1" lang="ja-JP" altLang="en-US" sz="1100" baseline="0">
              <a:latin typeface="ＭＳ Ｐゴシック" panose="020B0600070205080204" pitchFamily="50" charset="-128"/>
              <a:ea typeface="ＭＳ Ｐゴシック" panose="020B0600070205080204" pitchFamily="50" charset="-128"/>
            </a:rPr>
            <a:t>％の上昇となった。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定年延長制度対象職員の進退は不透明だが、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その多くが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継続勤務を希望するとなれば、</a:t>
          </a:r>
          <a:r>
            <a:rPr kumimoji="1" lang="ja-JP" altLang="en-US" sz="1100" baseline="0">
              <a:latin typeface="ＭＳ Ｐゴシック" panose="020B0600070205080204" pitchFamily="50" charset="-128"/>
              <a:ea typeface="ＭＳ Ｐゴシック" panose="020B0600070205080204" pitchFamily="50" charset="-128"/>
            </a:rPr>
            <a:t>人件費は更に増加することが見込まれる。今後は、これら職員の動向を反映した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早期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し、合わせて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ＤＸ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の活用による業務効率化などを推進し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09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一般財源等を充当した経常的な物件費は、観光施策に係る宣伝委託料（受託先：南伊豆町観光協会）の一部にふるさと応援基金繰入金を充当したこと等により７百万円の減額となり、経常収支比率は</a:t>
          </a:r>
          <a:r>
            <a:rPr kumimoji="1" lang="en-US" altLang="ja-JP" sz="1100" baseline="0">
              <a:latin typeface="ＭＳ Ｐゴシック" panose="020B0600070205080204" pitchFamily="50" charset="-128"/>
              <a:ea typeface="ＭＳ Ｐゴシック" panose="020B0600070205080204" pitchFamily="50" charset="-128"/>
            </a:rPr>
            <a:t>0.5</a:t>
          </a:r>
          <a:r>
            <a:rPr kumimoji="1" lang="ja-JP" altLang="en-US" sz="1100" baseline="0">
              <a:latin typeface="ＭＳ Ｐゴシック" panose="020B0600070205080204" pitchFamily="50" charset="-128"/>
              <a:ea typeface="ＭＳ Ｐゴシック" panose="020B0600070205080204" pitchFamily="50" charset="-128"/>
            </a:rPr>
            <a:t>％低下した。</a:t>
          </a:r>
        </a:p>
        <a:p>
          <a:r>
            <a:rPr kumimoji="1" lang="ja-JP" altLang="en-US" sz="1100" baseline="0">
              <a:latin typeface="ＭＳ Ｐゴシック" panose="020B0600070205080204" pitchFamily="50" charset="-128"/>
              <a:ea typeface="ＭＳ Ｐゴシック" panose="020B0600070205080204" pitchFamily="50" charset="-128"/>
            </a:rPr>
            <a:t>　当町は、清掃センター管理業務、給食調理業務、図書館運営業務、２施設の指定管理委託料など、多くの町有施設の管理業務を外部に委託しているため、類似団体内平均値と比較して高い状況となっている。</a:t>
          </a:r>
        </a:p>
        <a:p>
          <a:r>
            <a:rPr kumimoji="1" lang="ja-JP" altLang="en-US" sz="1100" baseline="0">
              <a:latin typeface="ＭＳ Ｐゴシック" panose="020B0600070205080204" pitchFamily="50" charset="-128"/>
              <a:ea typeface="ＭＳ Ｐゴシック" panose="020B0600070205080204" pitchFamily="50" charset="-128"/>
            </a:rPr>
            <a:t>　定年延長制度の開始により、職員数が減少しない状況を好機ととらえ、施設運営の直営化や外部委託業務の内製化について検討し、物件費の抑制に繋げたい。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100330</xdr:rowOff>
    </xdr:from>
    <xdr:to>
      <xdr:col>82</xdr:col>
      <xdr:colOff>107950</xdr:colOff>
      <xdr:row>16</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43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100330</xdr:rowOff>
    </xdr:from>
    <xdr:to>
      <xdr:col>73</xdr:col>
      <xdr:colOff>180975</xdr:colOff>
      <xdr:row>16</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43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100330</xdr:rowOff>
    </xdr:from>
    <xdr:to>
      <xdr:col>69</xdr:col>
      <xdr:colOff>92075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435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49530</xdr:rowOff>
    </xdr:from>
    <xdr:to>
      <xdr:col>82</xdr:col>
      <xdr:colOff>158750</xdr:colOff>
      <xdr:row>16</xdr:row>
      <xdr:rowOff>151130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21607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49530</xdr:rowOff>
    </xdr:from>
    <xdr:to>
      <xdr:col>69</xdr:col>
      <xdr:colOff>142875</xdr:colOff>
      <xdr:row>16</xdr:row>
      <xdr:rowOff>151130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135907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扶助費総額は、非課税世帯等支援給付金事業など、特定財源が充当される事業の終了により、前年度に比べ</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百万円の減となったが、一般財源等を充当した経常的な扶助費は、前年度に比べ６百万円の減であったため、経常収支比率は、前年度に比べ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％の減に留まった。</a:t>
          </a:r>
        </a:p>
        <a:p>
          <a:r>
            <a:rPr kumimoji="1" lang="ja-JP" altLang="en-US" sz="1100">
              <a:latin typeface="ＭＳ Ｐゴシック" panose="020B0600070205080204" pitchFamily="50" charset="-128"/>
              <a:ea typeface="ＭＳ Ｐゴシック" panose="020B0600070205080204" pitchFamily="50" charset="-128"/>
            </a:rPr>
            <a:t>　静岡県高齢者福祉行政の基礎調査によると、令和６年４月１日現在の当町の高齢化率は</a:t>
          </a:r>
          <a:r>
            <a:rPr kumimoji="1" lang="en-US" altLang="ja-JP" sz="1100">
              <a:latin typeface="ＭＳ Ｐゴシック" panose="020B0600070205080204" pitchFamily="50" charset="-128"/>
              <a:ea typeface="ＭＳ Ｐゴシック" panose="020B0600070205080204" pitchFamily="50" charset="-128"/>
            </a:rPr>
            <a:t>48.5%</a:t>
          </a:r>
          <a:r>
            <a:rPr kumimoji="1" lang="ja-JP" altLang="en-US" sz="1100">
              <a:latin typeface="ＭＳ Ｐゴシック" panose="020B0600070205080204" pitchFamily="50" charset="-128"/>
              <a:ea typeface="ＭＳ Ｐゴシック" panose="020B0600070205080204" pitchFamily="50" charset="-128"/>
            </a:rPr>
            <a:t>で、県下で５番目に高い数値となっている。今後暫くは高止まりすると見込まれることから、現行の扶助費の内容（対象者数、対象要件、単価等）を分析し、効果、必要性についての検証を続けたい。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8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04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その他の経費の大半を占める繰出金では、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団塊の世代が加入したことに伴い、後期高齢者医療広域連合へ支払う療養給付費負担金が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百万円増加するなど、全体では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百万円増加したが、経常一般財源等が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％の増加に留まった。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繰出金は、主に国民健康保険特別会計、介護保険特別会計への繰出金や療養給付費負担金で構成されており、今後も経常収支比率が増加すると見込まれる。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57</xdr:row>
      <xdr:rowOff>130810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9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59</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958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101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1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一般財源等を充当した経常的な補助費等は、人事院勧告に伴う消防職員の給与増により下田地区消防組合負担金が８百万円増加するなど、全体では</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百万円増加したが、経常一般財源等が</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百万円増加したため、経常収支比率は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％の増加に留まった。</a:t>
          </a:r>
        </a:p>
        <a:p>
          <a:r>
            <a:rPr kumimoji="1" lang="ja-JP" altLang="en-US" sz="1100">
              <a:latin typeface="ＭＳ Ｐゴシック" panose="020B0600070205080204" pitchFamily="50" charset="-128"/>
              <a:ea typeface="ＭＳ Ｐゴシック" panose="020B0600070205080204" pitchFamily="50" charset="-128"/>
            </a:rPr>
            <a:t>　補助費等の大半が一部事務組合の運営に対するものであるため、大幅な経費の縮減は見込めないが、町の団体に対するものは、厳密な精算補助とし、多額の繰越金があるものについては、見直しを指導する。また、各種団体に対する負担金についても、団体に加入する意義や効果等について検証し、団体からの脱会も含めて見直すなど、そ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083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083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90441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一般財源等を充当した経常的な公債費は、前年度に比べ１百万円の増となったが、経常一般財源が</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百万円増加したため、経常収支比率は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ja-JP" altLang="en-US" sz="1100">
              <a:latin typeface="ＭＳ Ｐゴシック" panose="020B0600070205080204" pitchFamily="50" charset="-128"/>
              <a:ea typeface="ＭＳ Ｐゴシック" panose="020B0600070205080204" pitchFamily="50" charset="-128"/>
            </a:rPr>
            <a:t>　今後は、公債費が令和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年度まで５億円超で推移すること（令和７年度以降の新規借入分は含まない。）、小学校統合に伴う教育環境整備や橋長</a:t>
          </a:r>
          <a:r>
            <a:rPr kumimoji="1" lang="en-US" altLang="ja-JP" sz="1100">
              <a:latin typeface="ＭＳ Ｐゴシック" panose="020B0600070205080204" pitchFamily="50" charset="-128"/>
              <a:ea typeface="ＭＳ Ｐゴシック" panose="020B0600070205080204" pitchFamily="50" charset="-128"/>
            </a:rPr>
            <a:t>160m</a:t>
          </a:r>
          <a:r>
            <a:rPr kumimoji="1" lang="ja-JP" altLang="en-US" sz="1100">
              <a:latin typeface="ＭＳ Ｐゴシック" panose="020B0600070205080204" pitchFamily="50" charset="-128"/>
              <a:ea typeface="ＭＳ Ｐゴシック" panose="020B0600070205080204" pitchFamily="50" charset="-128"/>
            </a:rPr>
            <a:t>の海上橋の撤去、ごみ焼却施設の解体等の大型事業が予定されていることから、更なる数値の増加が見込まれる。国・県支出金やその他の特定財源の活用による「新規発行額＜償還額」を基本方針とし、公債費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810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733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43180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12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6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経常一般財源は、償却資産の減により固定資産税が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百万円減額したが、包括算定経費の増及び給与改定費の新設により普通交付税が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百万円、地方消費税交付金が８百万円増加したため、全体では前年度に比べ</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。経常経費充当一般財源は、人事院勧告に伴う人件費及び補助費等の増、高齢化に伴う繰出金の増などにより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百万円増加したため、経常収支比率は、昨年同様の</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70.1</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％となり、数値の改善はなかった。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　人口減少・少子高齢社会の進展が見込まれる中、町税収入を始めとする歳入一般財源については大幅な増加が見込めず、歳出についても、削減が難しい経費が高値で推移すると見込まれることから、今後は更なる財源確保の方策や、将来にわたり必要な行政サービスを提供するための取組を進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73661</xdr:rowOff>
    </xdr:from>
    <xdr:to>
      <xdr:col>82</xdr:col>
      <xdr:colOff>107950</xdr:colOff>
      <xdr:row>77</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75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562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56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78</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55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22861</xdr:rowOff>
    </xdr:from>
    <xdr:to>
      <xdr:col>82</xdr:col>
      <xdr:colOff>158750</xdr:colOff>
      <xdr:row>77</xdr:row>
      <xdr:rowOff>124461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39388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134638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9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33830</xdr:rowOff>
    </xdr:from>
    <xdr:to>
      <xdr:col>29</xdr:col>
      <xdr:colOff>127000</xdr:colOff>
      <xdr:row>17</xdr:row>
      <xdr:rowOff>103130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96105"/>
          <a:ext cx="647700" cy="69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103130</xdr:rowOff>
    </xdr:from>
    <xdr:to>
      <xdr:col>26</xdr:col>
      <xdr:colOff>50800</xdr:colOff>
      <xdr:row>17</xdr:row>
      <xdr:rowOff>160726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65405"/>
          <a:ext cx="698500" cy="57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160726</xdr:rowOff>
    </xdr:from>
    <xdr:to>
      <xdr:col>22</xdr:col>
      <xdr:colOff>114300</xdr:colOff>
      <xdr:row>18</xdr:row>
      <xdr:rowOff>6833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23001"/>
          <a:ext cx="698500" cy="1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6833</xdr:rowOff>
    </xdr:from>
    <xdr:to>
      <xdr:col>18</xdr:col>
      <xdr:colOff>177800</xdr:colOff>
      <xdr:row>18</xdr:row>
      <xdr:rowOff>57553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40558"/>
          <a:ext cx="698500" cy="50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4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126557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1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52330</xdr:rowOff>
    </xdr:from>
    <xdr:to>
      <xdr:col>26</xdr:col>
      <xdr:colOff>101600</xdr:colOff>
      <xdr:row>17</xdr:row>
      <xdr:rowOff>153930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1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138707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109926</xdr:rowOff>
    </xdr:from>
    <xdr:to>
      <xdr:col>22</xdr:col>
      <xdr:colOff>165100</xdr:colOff>
      <xdr:row>18</xdr:row>
      <xdr:rowOff>40076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72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24853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5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127483</xdr:rowOff>
    </xdr:from>
    <xdr:to>
      <xdr:col>19</xdr:col>
      <xdr:colOff>38100</xdr:colOff>
      <xdr:row>18</xdr:row>
      <xdr:rowOff>57633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42410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7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6753</xdr:rowOff>
    </xdr:from>
    <xdr:to>
      <xdr:col>15</xdr:col>
      <xdr:colOff>101600</xdr:colOff>
      <xdr:row>18</xdr:row>
      <xdr:rowOff>108353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40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93130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2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98451</xdr:rowOff>
    </xdr:from>
    <xdr:to>
      <xdr:col>29</xdr:col>
      <xdr:colOff>127000</xdr:colOff>
      <xdr:row>37</xdr:row>
      <xdr:rowOff>118249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23151"/>
          <a:ext cx="647700" cy="19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154495</xdr:rowOff>
    </xdr:from>
    <xdr:to>
      <xdr:col>26</xdr:col>
      <xdr:colOff>50800</xdr:colOff>
      <xdr:row>37</xdr:row>
      <xdr:rowOff>98451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107745"/>
          <a:ext cx="698500" cy="11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154495</xdr:rowOff>
    </xdr:from>
    <xdr:to>
      <xdr:col>22</xdr:col>
      <xdr:colOff>114300</xdr:colOff>
      <xdr:row>37</xdr:row>
      <xdr:rowOff>35382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07745"/>
          <a:ext cx="698500" cy="52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35382</xdr:rowOff>
    </xdr:from>
    <xdr:to>
      <xdr:col>18</xdr:col>
      <xdr:colOff>177800</xdr:colOff>
      <xdr:row>37</xdr:row>
      <xdr:rowOff>105232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60082"/>
          <a:ext cx="698500" cy="69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67449</xdr:rowOff>
    </xdr:from>
    <xdr:to>
      <xdr:col>29</xdr:col>
      <xdr:colOff>177800</xdr:colOff>
      <xdr:row>37</xdr:row>
      <xdr:rowOff>169049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92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39526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6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47651</xdr:rowOff>
    </xdr:from>
    <xdr:to>
      <xdr:col>26</xdr:col>
      <xdr:colOff>101600</xdr:colOff>
      <xdr:row>37</xdr:row>
      <xdr:rowOff>149251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72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134028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5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103695</xdr:rowOff>
    </xdr:from>
    <xdr:to>
      <xdr:col>22</xdr:col>
      <xdr:colOff>165100</xdr:colOff>
      <xdr:row>37</xdr:row>
      <xdr:rowOff>33845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56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215472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156032</xdr:rowOff>
    </xdr:from>
    <xdr:to>
      <xdr:col>19</xdr:col>
      <xdr:colOff>38100</xdr:colOff>
      <xdr:row>37</xdr:row>
      <xdr:rowOff>86182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09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70959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54432</xdr:rowOff>
    </xdr:from>
    <xdr:to>
      <xdr:col>15</xdr:col>
      <xdr:colOff>101600</xdr:colOff>
      <xdr:row>37</xdr:row>
      <xdr:rowOff>156032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7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140809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6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7,340
7,269
109.94
5,833,757
5,573,571
257,946
3,661,629
4,496,473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66632</xdr:rowOff>
    </xdr:from>
    <xdr:to>
      <xdr:col>24</xdr:col>
      <xdr:colOff>63500</xdr:colOff>
      <xdr:row>35</xdr:row>
      <xdr:rowOff>140767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7382"/>
          <a:ext cx="8382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140767</xdr:rowOff>
    </xdr:from>
    <xdr:to>
      <xdr:col>19</xdr:col>
      <xdr:colOff>177800</xdr:colOff>
      <xdr:row>36</xdr:row>
      <xdr:rowOff>32776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1517"/>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3607</xdr:rowOff>
    </xdr:from>
    <xdr:to>
      <xdr:col>15</xdr:col>
      <xdr:colOff>50800</xdr:colOff>
      <xdr:row>36</xdr:row>
      <xdr:rowOff>32776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75807"/>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3607</xdr:rowOff>
    </xdr:from>
    <xdr:to>
      <xdr:col>10</xdr:col>
      <xdr:colOff>114300</xdr:colOff>
      <xdr:row>36</xdr:row>
      <xdr:rowOff>90490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5807"/>
          <a:ext cx="889000" cy="8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15832</xdr:rowOff>
    </xdr:from>
    <xdr:to>
      <xdr:col>24</xdr:col>
      <xdr:colOff>114300</xdr:colOff>
      <xdr:row>35</xdr:row>
      <xdr:rowOff>117432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165709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89967</xdr:rowOff>
    </xdr:from>
    <xdr:to>
      <xdr:col>20</xdr:col>
      <xdr:colOff>38100</xdr:colOff>
      <xdr:row>36</xdr:row>
      <xdr:rowOff>20117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11244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153426</xdr:rowOff>
    </xdr:from>
    <xdr:to>
      <xdr:col>15</xdr:col>
      <xdr:colOff>101600</xdr:colOff>
      <xdr:row>36</xdr:row>
      <xdr:rowOff>83576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74703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4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124257</xdr:rowOff>
    </xdr:from>
    <xdr:to>
      <xdr:col>10</xdr:col>
      <xdr:colOff>165100</xdr:colOff>
      <xdr:row>36</xdr:row>
      <xdr:rowOff>54407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45534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1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39690</xdr:rowOff>
    </xdr:from>
    <xdr:to>
      <xdr:col>6</xdr:col>
      <xdr:colOff>38100</xdr:colOff>
      <xdr:row>36</xdr:row>
      <xdr:rowOff>141290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132417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74599</xdr:rowOff>
    </xdr:from>
    <xdr:to>
      <xdr:col>24</xdr:col>
      <xdr:colOff>63500</xdr:colOff>
      <xdr:row>58</xdr:row>
      <xdr:rowOff>80910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8699"/>
          <a:ext cx="838200" cy="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80910</xdr:rowOff>
    </xdr:from>
    <xdr:to>
      <xdr:col>19</xdr:col>
      <xdr:colOff>177800</xdr:colOff>
      <xdr:row>58</xdr:row>
      <xdr:rowOff>82222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5010"/>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82222</xdr:rowOff>
    </xdr:from>
    <xdr:to>
      <xdr:col>15</xdr:col>
      <xdr:colOff>50800</xdr:colOff>
      <xdr:row>58</xdr:row>
      <xdr:rowOff>83744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6322"/>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83744</xdr:rowOff>
    </xdr:from>
    <xdr:to>
      <xdr:col>10</xdr:col>
      <xdr:colOff>114300</xdr:colOff>
      <xdr:row>58</xdr:row>
      <xdr:rowOff>86220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7844"/>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23799</xdr:rowOff>
    </xdr:from>
    <xdr:to>
      <xdr:col>24</xdr:col>
      <xdr:colOff>114300</xdr:colOff>
      <xdr:row>58</xdr:row>
      <xdr:rowOff>125399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30110</xdr:rowOff>
    </xdr:from>
    <xdr:to>
      <xdr:col>20</xdr:col>
      <xdr:colOff>38100</xdr:colOff>
      <xdr:row>58</xdr:row>
      <xdr:rowOff>131710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122837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31422</xdr:rowOff>
    </xdr:from>
    <xdr:to>
      <xdr:col>15</xdr:col>
      <xdr:colOff>101600</xdr:colOff>
      <xdr:row>58</xdr:row>
      <xdr:rowOff>133022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124149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32944</xdr:rowOff>
    </xdr:from>
    <xdr:to>
      <xdr:col>10</xdr:col>
      <xdr:colOff>165100</xdr:colOff>
      <xdr:row>58</xdr:row>
      <xdr:rowOff>134544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125671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6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35420</xdr:rowOff>
    </xdr:from>
    <xdr:to>
      <xdr:col>6</xdr:col>
      <xdr:colOff>38100</xdr:colOff>
      <xdr:row>58</xdr:row>
      <xdr:rowOff>137020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128147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91312</xdr:rowOff>
    </xdr:from>
    <xdr:to>
      <xdr:col>24</xdr:col>
      <xdr:colOff>63500</xdr:colOff>
      <xdr:row>78</xdr:row>
      <xdr:rowOff>91332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4412"/>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91312</xdr:rowOff>
    </xdr:from>
    <xdr:to>
      <xdr:col>19</xdr:col>
      <xdr:colOff>177800</xdr:colOff>
      <xdr:row>78</xdr:row>
      <xdr:rowOff>92132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441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73386</xdr:rowOff>
    </xdr:from>
    <xdr:to>
      <xdr:col>15</xdr:col>
      <xdr:colOff>50800</xdr:colOff>
      <xdr:row>78</xdr:row>
      <xdr:rowOff>92132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46486"/>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73386</xdr:rowOff>
    </xdr:from>
    <xdr:to>
      <xdr:col>10</xdr:col>
      <xdr:colOff>114300</xdr:colOff>
      <xdr:row>78</xdr:row>
      <xdr:rowOff>151816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6486"/>
          <a:ext cx="889000" cy="7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40532</xdr:rowOff>
    </xdr:from>
    <xdr:to>
      <xdr:col>24</xdr:col>
      <xdr:colOff>114300</xdr:colOff>
      <xdr:row>78</xdr:row>
      <xdr:rowOff>142132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126909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40512</xdr:rowOff>
    </xdr:from>
    <xdr:to>
      <xdr:col>20</xdr:col>
      <xdr:colOff>38100</xdr:colOff>
      <xdr:row>78</xdr:row>
      <xdr:rowOff>142112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133239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41332</xdr:rowOff>
    </xdr:from>
    <xdr:to>
      <xdr:col>15</xdr:col>
      <xdr:colOff>101600</xdr:colOff>
      <xdr:row>78</xdr:row>
      <xdr:rowOff>142932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134059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22586</xdr:rowOff>
    </xdr:from>
    <xdr:to>
      <xdr:col>10</xdr:col>
      <xdr:colOff>165100</xdr:colOff>
      <xdr:row>78</xdr:row>
      <xdr:rowOff>124186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115313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101016</xdr:rowOff>
    </xdr:from>
    <xdr:to>
      <xdr:col>6</xdr:col>
      <xdr:colOff>38100</xdr:colOff>
      <xdr:row>79</xdr:row>
      <xdr:rowOff>31166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22293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75806</xdr:rowOff>
    </xdr:from>
    <xdr:to>
      <xdr:col>24</xdr:col>
      <xdr:colOff>63500</xdr:colOff>
      <xdr:row>98</xdr:row>
      <xdr:rowOff>118799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77906"/>
          <a:ext cx="8382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75806</xdr:rowOff>
    </xdr:from>
    <xdr:to>
      <xdr:col>19</xdr:col>
      <xdr:colOff>177800</xdr:colOff>
      <xdr:row>98</xdr:row>
      <xdr:rowOff>159421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77906"/>
          <a:ext cx="889000" cy="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49006</xdr:rowOff>
    </xdr:from>
    <xdr:to>
      <xdr:col>15</xdr:col>
      <xdr:colOff>50800</xdr:colOff>
      <xdr:row>98</xdr:row>
      <xdr:rowOff>159421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51106"/>
          <a:ext cx="8890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49006</xdr:rowOff>
    </xdr:from>
    <xdr:to>
      <xdr:col>10</xdr:col>
      <xdr:colOff>114300</xdr:colOff>
      <xdr:row>99</xdr:row>
      <xdr:rowOff>83389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51106"/>
          <a:ext cx="889000" cy="20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67999</xdr:rowOff>
    </xdr:from>
    <xdr:to>
      <xdr:col>24</xdr:col>
      <xdr:colOff>114300</xdr:colOff>
      <xdr:row>98</xdr:row>
      <xdr:rowOff>169599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154376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25006</xdr:rowOff>
    </xdr:from>
    <xdr:to>
      <xdr:col>20</xdr:col>
      <xdr:colOff>38100</xdr:colOff>
      <xdr:row>98</xdr:row>
      <xdr:rowOff>126606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117733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1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108621</xdr:rowOff>
    </xdr:from>
    <xdr:to>
      <xdr:col>15</xdr:col>
      <xdr:colOff>101600</xdr:colOff>
      <xdr:row>99</xdr:row>
      <xdr:rowOff>38771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29898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169656</xdr:rowOff>
    </xdr:from>
    <xdr:to>
      <xdr:col>10</xdr:col>
      <xdr:colOff>165100</xdr:colOff>
      <xdr:row>98</xdr:row>
      <xdr:rowOff>99806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90933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32589</xdr:rowOff>
    </xdr:from>
    <xdr:to>
      <xdr:col>6</xdr:col>
      <xdr:colOff>38100</xdr:colOff>
      <xdr:row>99</xdr:row>
      <xdr:rowOff>134189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0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125316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9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33230</xdr:rowOff>
    </xdr:from>
    <xdr:to>
      <xdr:col>55</xdr:col>
      <xdr:colOff>0</xdr:colOff>
      <xdr:row>38</xdr:row>
      <xdr:rowOff>52280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483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33230</xdr:rowOff>
    </xdr:from>
    <xdr:to>
      <xdr:col>50</xdr:col>
      <xdr:colOff>114300</xdr:colOff>
      <xdr:row>38</xdr:row>
      <xdr:rowOff>120799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48330"/>
          <a:ext cx="889000" cy="8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7927</xdr:rowOff>
    </xdr:from>
    <xdr:to>
      <xdr:col>45</xdr:col>
      <xdr:colOff>177800</xdr:colOff>
      <xdr:row>38</xdr:row>
      <xdr:rowOff>120799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23027"/>
          <a:ext cx="889000" cy="1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42248</xdr:rowOff>
    </xdr:from>
    <xdr:to>
      <xdr:col>41</xdr:col>
      <xdr:colOff>50800</xdr:colOff>
      <xdr:row>38</xdr:row>
      <xdr:rowOff>7927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14448"/>
          <a:ext cx="889000" cy="30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1480</xdr:rowOff>
    </xdr:from>
    <xdr:to>
      <xdr:col>55</xdr:col>
      <xdr:colOff>50800</xdr:colOff>
      <xdr:row>38</xdr:row>
      <xdr:rowOff>103080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151357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9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153879</xdr:rowOff>
    </xdr:from>
    <xdr:to>
      <xdr:col>50</xdr:col>
      <xdr:colOff>165100</xdr:colOff>
      <xdr:row>38</xdr:row>
      <xdr:rowOff>84029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75157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9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69999</xdr:rowOff>
    </xdr:from>
    <xdr:to>
      <xdr:col>46</xdr:col>
      <xdr:colOff>38100</xdr:colOff>
      <xdr:row>39</xdr:row>
      <xdr:rowOff>149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162726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7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128577</xdr:rowOff>
    </xdr:from>
    <xdr:to>
      <xdr:col>41</xdr:col>
      <xdr:colOff>101600</xdr:colOff>
      <xdr:row>38</xdr:row>
      <xdr:rowOff>58727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75254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4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162898</xdr:rowOff>
    </xdr:from>
    <xdr:to>
      <xdr:col>36</xdr:col>
      <xdr:colOff>165100</xdr:colOff>
      <xdr:row>36</xdr:row>
      <xdr:rowOff>93048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6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109575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3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106997</xdr:rowOff>
    </xdr:from>
    <xdr:to>
      <xdr:col>55</xdr:col>
      <xdr:colOff>0</xdr:colOff>
      <xdr:row>58</xdr:row>
      <xdr:rowOff>113628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1097"/>
          <a:ext cx="8382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107395</xdr:rowOff>
    </xdr:from>
    <xdr:to>
      <xdr:col>50</xdr:col>
      <xdr:colOff>114300</xdr:colOff>
      <xdr:row>58</xdr:row>
      <xdr:rowOff>113628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1495"/>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83196</xdr:rowOff>
    </xdr:from>
    <xdr:to>
      <xdr:col>45</xdr:col>
      <xdr:colOff>177800</xdr:colOff>
      <xdr:row>58</xdr:row>
      <xdr:rowOff>107395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27296"/>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82600</xdr:rowOff>
    </xdr:from>
    <xdr:to>
      <xdr:col>41</xdr:col>
      <xdr:colOff>50800</xdr:colOff>
      <xdr:row>58</xdr:row>
      <xdr:rowOff>83196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6700"/>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56197</xdr:rowOff>
    </xdr:from>
    <xdr:to>
      <xdr:col>55</xdr:col>
      <xdr:colOff>50800</xdr:colOff>
      <xdr:row>58</xdr:row>
      <xdr:rowOff>157797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62828</xdr:rowOff>
    </xdr:from>
    <xdr:to>
      <xdr:col>50</xdr:col>
      <xdr:colOff>165100</xdr:colOff>
      <xdr:row>58</xdr:row>
      <xdr:rowOff>164428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155555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56595</xdr:rowOff>
    </xdr:from>
    <xdr:to>
      <xdr:col>46</xdr:col>
      <xdr:colOff>38100</xdr:colOff>
      <xdr:row>58</xdr:row>
      <xdr:rowOff>158195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149322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32396</xdr:rowOff>
    </xdr:from>
    <xdr:to>
      <xdr:col>41</xdr:col>
      <xdr:colOff>101600</xdr:colOff>
      <xdr:row>58</xdr:row>
      <xdr:rowOff>133996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7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125123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6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31800</xdr:rowOff>
    </xdr:from>
    <xdr:to>
      <xdr:col>36</xdr:col>
      <xdr:colOff>165100</xdr:colOff>
      <xdr:row>58</xdr:row>
      <xdr:rowOff>133400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124527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6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127054</xdr:rowOff>
    </xdr:from>
    <xdr:to>
      <xdr:col>55</xdr:col>
      <xdr:colOff>0</xdr:colOff>
      <xdr:row>78</xdr:row>
      <xdr:rowOff>130911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0154"/>
          <a:ext cx="8382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130911</xdr:rowOff>
    </xdr:from>
    <xdr:to>
      <xdr:col>50</xdr:col>
      <xdr:colOff>114300</xdr:colOff>
      <xdr:row>78</xdr:row>
      <xdr:rowOff>132240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4011"/>
          <a:ext cx="889000" cy="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132240</xdr:rowOff>
    </xdr:from>
    <xdr:to>
      <xdr:col>45</xdr:col>
      <xdr:colOff>177800</xdr:colOff>
      <xdr:row>78</xdr:row>
      <xdr:rowOff>134041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5340"/>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134041</xdr:rowOff>
    </xdr:from>
    <xdr:to>
      <xdr:col>41</xdr:col>
      <xdr:colOff>50800</xdr:colOff>
      <xdr:row>78</xdr:row>
      <xdr:rowOff>134277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7141"/>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76254</xdr:rowOff>
    </xdr:from>
    <xdr:to>
      <xdr:col>55</xdr:col>
      <xdr:colOff>50800</xdr:colOff>
      <xdr:row>79</xdr:row>
      <xdr:rowOff>6404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80111</xdr:rowOff>
    </xdr:from>
    <xdr:to>
      <xdr:col>50</xdr:col>
      <xdr:colOff>165100</xdr:colOff>
      <xdr:row>79</xdr:row>
      <xdr:rowOff>10261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1388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81440</xdr:rowOff>
    </xdr:from>
    <xdr:to>
      <xdr:col>46</xdr:col>
      <xdr:colOff>38100</xdr:colOff>
      <xdr:row>79</xdr:row>
      <xdr:rowOff>11590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83241</xdr:rowOff>
    </xdr:from>
    <xdr:to>
      <xdr:col>41</xdr:col>
      <xdr:colOff>101600</xdr:colOff>
      <xdr:row>79</xdr:row>
      <xdr:rowOff>13391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83477</xdr:rowOff>
    </xdr:from>
    <xdr:to>
      <xdr:col>36</xdr:col>
      <xdr:colOff>165100</xdr:colOff>
      <xdr:row>79</xdr:row>
      <xdr:rowOff>13627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55049</xdr:rowOff>
    </xdr:from>
    <xdr:to>
      <xdr:col>55</xdr:col>
      <xdr:colOff>0</xdr:colOff>
      <xdr:row>98</xdr:row>
      <xdr:rowOff>63675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57149"/>
          <a:ext cx="8382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27711</xdr:rowOff>
    </xdr:from>
    <xdr:to>
      <xdr:col>50</xdr:col>
      <xdr:colOff>114300</xdr:colOff>
      <xdr:row>98</xdr:row>
      <xdr:rowOff>63675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29811"/>
          <a:ext cx="889000" cy="3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96245</xdr:rowOff>
    </xdr:from>
    <xdr:to>
      <xdr:col>45</xdr:col>
      <xdr:colOff>177800</xdr:colOff>
      <xdr:row>98</xdr:row>
      <xdr:rowOff>27711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26895"/>
          <a:ext cx="88900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63878</xdr:rowOff>
    </xdr:from>
    <xdr:to>
      <xdr:col>41</xdr:col>
      <xdr:colOff>50800</xdr:colOff>
      <xdr:row>97</xdr:row>
      <xdr:rowOff>96245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694528"/>
          <a:ext cx="889000" cy="3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4249</xdr:rowOff>
    </xdr:from>
    <xdr:to>
      <xdr:col>55</xdr:col>
      <xdr:colOff>50800</xdr:colOff>
      <xdr:row>98</xdr:row>
      <xdr:rowOff>105849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90626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12875</xdr:rowOff>
    </xdr:from>
    <xdr:to>
      <xdr:col>50</xdr:col>
      <xdr:colOff>165100</xdr:colOff>
      <xdr:row>98</xdr:row>
      <xdr:rowOff>114475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105602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148361</xdr:rowOff>
    </xdr:from>
    <xdr:to>
      <xdr:col>46</xdr:col>
      <xdr:colOff>38100</xdr:colOff>
      <xdr:row>98</xdr:row>
      <xdr:rowOff>78511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69638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45445</xdr:rowOff>
    </xdr:from>
    <xdr:to>
      <xdr:col>41</xdr:col>
      <xdr:colOff>101600</xdr:colOff>
      <xdr:row>97</xdr:row>
      <xdr:rowOff>147045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163572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13078</xdr:rowOff>
    </xdr:from>
    <xdr:to>
      <xdr:col>36</xdr:col>
      <xdr:colOff>165100</xdr:colOff>
      <xdr:row>97</xdr:row>
      <xdr:rowOff>114678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131205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1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136225</xdr:rowOff>
    </xdr:from>
    <xdr:to>
      <xdr:col>85</xdr:col>
      <xdr:colOff>127000</xdr:colOff>
      <xdr:row>38</xdr:row>
      <xdr:rowOff>137299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1325"/>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135174</xdr:rowOff>
    </xdr:from>
    <xdr:to>
      <xdr:col>81</xdr:col>
      <xdr:colOff>50800</xdr:colOff>
      <xdr:row>38</xdr:row>
      <xdr:rowOff>137299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0274"/>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135174</xdr:rowOff>
    </xdr:from>
    <xdr:to>
      <xdr:col>76</xdr:col>
      <xdr:colOff>114300</xdr:colOff>
      <xdr:row>38</xdr:row>
      <xdr:rowOff>135823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0274"/>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111185</xdr:rowOff>
    </xdr:from>
    <xdr:to>
      <xdr:col>71</xdr:col>
      <xdr:colOff>177800</xdr:colOff>
      <xdr:row>38</xdr:row>
      <xdr:rowOff>135823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26285"/>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85425</xdr:rowOff>
    </xdr:from>
    <xdr:to>
      <xdr:col>85</xdr:col>
      <xdr:colOff>177800</xdr:colOff>
      <xdr:row>39</xdr:row>
      <xdr:rowOff>15575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86499</xdr:rowOff>
    </xdr:from>
    <xdr:to>
      <xdr:col>81</xdr:col>
      <xdr:colOff>101600</xdr:colOff>
      <xdr:row>39</xdr:row>
      <xdr:rowOff>16649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7776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84374</xdr:rowOff>
    </xdr:from>
    <xdr:to>
      <xdr:col>76</xdr:col>
      <xdr:colOff>165100</xdr:colOff>
      <xdr:row>39</xdr:row>
      <xdr:rowOff>14524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5651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2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85023</xdr:rowOff>
    </xdr:from>
    <xdr:to>
      <xdr:col>72</xdr:col>
      <xdr:colOff>38100</xdr:colOff>
      <xdr:row>39</xdr:row>
      <xdr:rowOff>15173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6300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2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60385</xdr:rowOff>
    </xdr:from>
    <xdr:to>
      <xdr:col>67</xdr:col>
      <xdr:colOff>101600</xdr:colOff>
      <xdr:row>38</xdr:row>
      <xdr:rowOff>161985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153112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121403</xdr:rowOff>
    </xdr:from>
    <xdr:to>
      <xdr:col>85</xdr:col>
      <xdr:colOff>127000</xdr:colOff>
      <xdr:row>77</xdr:row>
      <xdr:rowOff>142402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23053"/>
          <a:ext cx="8382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142402</xdr:rowOff>
    </xdr:from>
    <xdr:to>
      <xdr:col>81</xdr:col>
      <xdr:colOff>50800</xdr:colOff>
      <xdr:row>77</xdr:row>
      <xdr:rowOff>152678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44052"/>
          <a:ext cx="8890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152678</xdr:rowOff>
    </xdr:from>
    <xdr:to>
      <xdr:col>76</xdr:col>
      <xdr:colOff>114300</xdr:colOff>
      <xdr:row>78</xdr:row>
      <xdr:rowOff>3308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4328"/>
          <a:ext cx="889000" cy="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3308</xdr:rowOff>
    </xdr:from>
    <xdr:to>
      <xdr:col>71</xdr:col>
      <xdr:colOff>177800</xdr:colOff>
      <xdr:row>78</xdr:row>
      <xdr:rowOff>25274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76408"/>
          <a:ext cx="889000" cy="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70603</xdr:rowOff>
    </xdr:from>
    <xdr:to>
      <xdr:col>85</xdr:col>
      <xdr:colOff>177800</xdr:colOff>
      <xdr:row>78</xdr:row>
      <xdr:rowOff>753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49030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91602</xdr:rowOff>
    </xdr:from>
    <xdr:to>
      <xdr:col>81</xdr:col>
      <xdr:colOff>101600</xdr:colOff>
      <xdr:row>78</xdr:row>
      <xdr:rowOff>21752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12879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101878</xdr:rowOff>
    </xdr:from>
    <xdr:to>
      <xdr:col>76</xdr:col>
      <xdr:colOff>165100</xdr:colOff>
      <xdr:row>78</xdr:row>
      <xdr:rowOff>32028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23155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123958</xdr:rowOff>
    </xdr:from>
    <xdr:to>
      <xdr:col>72</xdr:col>
      <xdr:colOff>38100</xdr:colOff>
      <xdr:row>78</xdr:row>
      <xdr:rowOff>54108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2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45235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1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145924</xdr:rowOff>
    </xdr:from>
    <xdr:to>
      <xdr:col>67</xdr:col>
      <xdr:colOff>101600</xdr:colOff>
      <xdr:row>78</xdr:row>
      <xdr:rowOff>76074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67201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167233</xdr:rowOff>
    </xdr:from>
    <xdr:to>
      <xdr:col>85</xdr:col>
      <xdr:colOff>127000</xdr:colOff>
      <xdr:row>99</xdr:row>
      <xdr:rowOff>35540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69333"/>
          <a:ext cx="8382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167233</xdr:rowOff>
    </xdr:from>
    <xdr:to>
      <xdr:col>81</xdr:col>
      <xdr:colOff>50800</xdr:colOff>
      <xdr:row>99</xdr:row>
      <xdr:rowOff>234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69333"/>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146234</xdr:rowOff>
    </xdr:from>
    <xdr:to>
      <xdr:col>76</xdr:col>
      <xdr:colOff>114300</xdr:colOff>
      <xdr:row>99</xdr:row>
      <xdr:rowOff>234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48334"/>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146234</xdr:rowOff>
    </xdr:from>
    <xdr:to>
      <xdr:col>71</xdr:col>
      <xdr:colOff>177800</xdr:colOff>
      <xdr:row>99</xdr:row>
      <xdr:rowOff>46437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48334"/>
          <a:ext cx="889000" cy="7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156190</xdr:rowOff>
    </xdr:from>
    <xdr:to>
      <xdr:col>85</xdr:col>
      <xdr:colOff>177800</xdr:colOff>
      <xdr:row>99</xdr:row>
      <xdr:rowOff>86340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71117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7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116433</xdr:rowOff>
    </xdr:from>
    <xdr:to>
      <xdr:col>81</xdr:col>
      <xdr:colOff>101600</xdr:colOff>
      <xdr:row>99</xdr:row>
      <xdr:rowOff>46583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37710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120884</xdr:rowOff>
    </xdr:from>
    <xdr:to>
      <xdr:col>76</xdr:col>
      <xdr:colOff>165100</xdr:colOff>
      <xdr:row>99</xdr:row>
      <xdr:rowOff>51034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42161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1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95434</xdr:rowOff>
    </xdr:from>
    <xdr:to>
      <xdr:col>72</xdr:col>
      <xdr:colOff>38100</xdr:colOff>
      <xdr:row>99</xdr:row>
      <xdr:rowOff>25584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16711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167087</xdr:rowOff>
    </xdr:from>
    <xdr:to>
      <xdr:col>67</xdr:col>
      <xdr:colOff>101600</xdr:colOff>
      <xdr:row>99</xdr:row>
      <xdr:rowOff>97237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88364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6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66815</xdr:rowOff>
    </xdr:from>
    <xdr:to>
      <xdr:col>116</xdr:col>
      <xdr:colOff>63500</xdr:colOff>
      <xdr:row>34</xdr:row>
      <xdr:rowOff>124308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5724665"/>
          <a:ext cx="838200" cy="2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124308</xdr:rowOff>
    </xdr:from>
    <xdr:to>
      <xdr:col>111</xdr:col>
      <xdr:colOff>177800</xdr:colOff>
      <xdr:row>38</xdr:row>
      <xdr:rowOff>61023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5953608"/>
          <a:ext cx="889000" cy="6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61023</xdr:rowOff>
    </xdr:from>
    <xdr:to>
      <xdr:col>107</xdr:col>
      <xdr:colOff>50800</xdr:colOff>
      <xdr:row>38</xdr:row>
      <xdr:rowOff>106287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76123"/>
          <a:ext cx="8890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106287</xdr:rowOff>
    </xdr:from>
    <xdr:to>
      <xdr:col>102</xdr:col>
      <xdr:colOff>114300</xdr:colOff>
      <xdr:row>38</xdr:row>
      <xdr:rowOff>129260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621387"/>
          <a:ext cx="8890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16015</xdr:rowOff>
    </xdr:from>
    <xdr:to>
      <xdr:col>116</xdr:col>
      <xdr:colOff>114300</xdr:colOff>
      <xdr:row>33</xdr:row>
      <xdr:rowOff>117615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567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38892</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5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73508</xdr:rowOff>
    </xdr:from>
    <xdr:to>
      <xdr:col>112</xdr:col>
      <xdr:colOff>38100</xdr:colOff>
      <xdr:row>35</xdr:row>
      <xdr:rowOff>3658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590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20185</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567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10223</xdr:rowOff>
    </xdr:from>
    <xdr:to>
      <xdr:col>107</xdr:col>
      <xdr:colOff>101600</xdr:colOff>
      <xdr:row>38</xdr:row>
      <xdr:rowOff>111823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5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128350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55487</xdr:rowOff>
    </xdr:from>
    <xdr:to>
      <xdr:col>102</xdr:col>
      <xdr:colOff>165100</xdr:colOff>
      <xdr:row>38</xdr:row>
      <xdr:rowOff>157087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5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2163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78460</xdr:rowOff>
    </xdr:from>
    <xdr:to>
      <xdr:col>98</xdr:col>
      <xdr:colOff>38100</xdr:colOff>
      <xdr:row>39</xdr:row>
      <xdr:rowOff>8610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25138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24812</xdr:rowOff>
    </xdr:from>
    <xdr:to>
      <xdr:col>116</xdr:col>
      <xdr:colOff>63500</xdr:colOff>
      <xdr:row>75</xdr:row>
      <xdr:rowOff>115828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83562"/>
          <a:ext cx="838200" cy="9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137920</xdr:rowOff>
    </xdr:from>
    <xdr:to>
      <xdr:col>111</xdr:col>
      <xdr:colOff>177800</xdr:colOff>
      <xdr:row>75</xdr:row>
      <xdr:rowOff>115828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482320"/>
          <a:ext cx="889000" cy="49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137920</xdr:rowOff>
    </xdr:from>
    <xdr:to>
      <xdr:col>107</xdr:col>
      <xdr:colOff>50800</xdr:colOff>
      <xdr:row>75</xdr:row>
      <xdr:rowOff>188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482320"/>
          <a:ext cx="889000" cy="3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161841</xdr:rowOff>
    </xdr:from>
    <xdr:to>
      <xdr:col>102</xdr:col>
      <xdr:colOff>114300</xdr:colOff>
      <xdr:row>75</xdr:row>
      <xdr:rowOff>188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8491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145462</xdr:rowOff>
    </xdr:from>
    <xdr:to>
      <xdr:col>116</xdr:col>
      <xdr:colOff>114300</xdr:colOff>
      <xdr:row>75</xdr:row>
      <xdr:rowOff>75612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3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168339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8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65028</xdr:rowOff>
    </xdr:from>
    <xdr:to>
      <xdr:col>112</xdr:col>
      <xdr:colOff>38100</xdr:colOff>
      <xdr:row>75</xdr:row>
      <xdr:rowOff>166629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237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157754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1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87120</xdr:rowOff>
    </xdr:from>
    <xdr:to>
      <xdr:col>107</xdr:col>
      <xdr:colOff>101600</xdr:colOff>
      <xdr:row>73</xdr:row>
      <xdr:rowOff>17270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33797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120838</xdr:rowOff>
    </xdr:from>
    <xdr:to>
      <xdr:col>102</xdr:col>
      <xdr:colOff>165100</xdr:colOff>
      <xdr:row>75</xdr:row>
      <xdr:rowOff>50988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0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42115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0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111041</xdr:rowOff>
    </xdr:from>
    <xdr:to>
      <xdr:col>98</xdr:col>
      <xdr:colOff>38100</xdr:colOff>
      <xdr:row>75</xdr:row>
      <xdr:rowOff>41191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32318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一人当たりのコスト（性質別）は、投資及び出資金、繰出金を除いては類似団体平均値より低いが、全国平均及び静岡県平均と比較すると高めの状況となっている。大きな変動のあった各費目の増減要因は以下のとおりである。</a:t>
          </a:r>
        </a:p>
        <a:p>
          <a:r>
            <a:rPr kumimoji="1" lang="ja-JP" altLang="en-US" sz="1100">
              <a:latin typeface="ＭＳ Ｐゴシック" panose="020B0600070205080204" pitchFamily="50" charset="-128"/>
              <a:ea typeface="ＭＳ Ｐゴシック" panose="020B0600070205080204" pitchFamily="50" charset="-128"/>
            </a:rPr>
            <a:t>　人件費については、人事院勧告等に伴う職員給及び会計年度任用職員給の増、定年延長制度の開始などにより大きく増加した。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定年延長制度対象職員の進退は不透明だが、その多くが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継続勤務を希望するとなれば、人件費は更に増加することが見込まれる。今後は、これら職員の動向を反映した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定員管理計画を早期に策定し、合わせてＤＸの活用による業務効率化などを推進し、もって職員数の適正管理に努める。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投資及び出資金については、法適用の公営企業会計（水道・下水道・漁業集落排水事業会計）の元金償還に係る一般会計の負担金で、前年度に比べ６千円増加するとともに、類似団体内平均・全国平均・静岡県平均の全てを大きく上回っている。これは、独立採算の原則に反し、料金収入だけでは企業会計の経費を賄うことができず、多くを一般会計の支援に依存していることを表している。今後は、定年延長制度の開始により職員数の減少が進まないことを好機ととらえ、施設管理など外部委託している経費を内製化するなど、経営の健全化に向けた取組を進めた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債費は、ここ数年５億円超で高止まりしており、ここ数年人口減少に伴って増加する傾向にある。今後は、新規地方債の発行額を償還額以内とすることを原則に抑制を図っていきたいが、公共施設の老朽化に伴う更新事業の規模によっては、更に上昇することも危惧され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繰出金は令和４年度（下水道事業などが法非的で、一般会計から繰り出しをしていた時）に比べれば大幅に減少したが、昨年度よりは６千円程度増加した。今後も、高齢化が進む当町においては、高止まりが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静岡県南伊豆町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7,340
7,269
109.94
5,833,757
5,573,571
257,946
3,661,629
4,496,473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149479</xdr:rowOff>
    </xdr:from>
    <xdr:to>
      <xdr:col>24</xdr:col>
      <xdr:colOff>63500</xdr:colOff>
      <xdr:row>38</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3129"/>
          <a:ext cx="8382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35941</xdr:rowOff>
    </xdr:from>
    <xdr:to>
      <xdr:col>19</xdr:col>
      <xdr:colOff>177800</xdr:colOff>
      <xdr:row>38</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51041"/>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35941</xdr:rowOff>
    </xdr:from>
    <xdr:to>
      <xdr:col>15</xdr:col>
      <xdr:colOff>50800</xdr:colOff>
      <xdr:row>38</xdr:row>
      <xdr:rowOff>40005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51041"/>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40005</xdr:rowOff>
    </xdr:from>
    <xdr:to>
      <xdr:col>10</xdr:col>
      <xdr:colOff>114300</xdr:colOff>
      <xdr:row>38</xdr:row>
      <xdr:rowOff>48641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55105"/>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98679</xdr:rowOff>
    </xdr:from>
    <xdr:to>
      <xdr:col>24</xdr:col>
      <xdr:colOff>114300</xdr:colOff>
      <xdr:row>38</xdr:row>
      <xdr:rowOff>28829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77106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158242</xdr:rowOff>
    </xdr:from>
    <xdr:to>
      <xdr:col>20</xdr:col>
      <xdr:colOff>38100</xdr:colOff>
      <xdr:row>38</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156591</xdr:rowOff>
    </xdr:from>
    <xdr:to>
      <xdr:col>15</xdr:col>
      <xdr:colOff>101600</xdr:colOff>
      <xdr:row>38</xdr:row>
      <xdr:rowOff>86740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0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77868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160655</xdr:rowOff>
    </xdr:from>
    <xdr:to>
      <xdr:col>10</xdr:col>
      <xdr:colOff>165100</xdr:colOff>
      <xdr:row>38</xdr:row>
      <xdr:rowOff>90805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81932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169291</xdr:rowOff>
    </xdr:from>
    <xdr:to>
      <xdr:col>6</xdr:col>
      <xdr:colOff>38100</xdr:colOff>
      <xdr:row>38</xdr:row>
      <xdr:rowOff>99441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90568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0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12478</xdr:rowOff>
    </xdr:from>
    <xdr:to>
      <xdr:col>24</xdr:col>
      <xdr:colOff>63500</xdr:colOff>
      <xdr:row>58</xdr:row>
      <xdr:rowOff>28108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6578"/>
          <a:ext cx="838200" cy="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12478</xdr:rowOff>
    </xdr:from>
    <xdr:to>
      <xdr:col>19</xdr:col>
      <xdr:colOff>177800</xdr:colOff>
      <xdr:row>58</xdr:row>
      <xdr:rowOff>34087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6578"/>
          <a:ext cx="889000" cy="2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7112</xdr:rowOff>
    </xdr:from>
    <xdr:to>
      <xdr:col>15</xdr:col>
      <xdr:colOff>50800</xdr:colOff>
      <xdr:row>58</xdr:row>
      <xdr:rowOff>34087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1212"/>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112932</xdr:rowOff>
    </xdr:from>
    <xdr:to>
      <xdr:col>10</xdr:col>
      <xdr:colOff>114300</xdr:colOff>
      <xdr:row>58</xdr:row>
      <xdr:rowOff>7112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5582"/>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148758</xdr:rowOff>
    </xdr:from>
    <xdr:to>
      <xdr:col>24</xdr:col>
      <xdr:colOff>114300</xdr:colOff>
      <xdr:row>58</xdr:row>
      <xdr:rowOff>78908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63685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133128</xdr:rowOff>
    </xdr:from>
    <xdr:to>
      <xdr:col>20</xdr:col>
      <xdr:colOff>38100</xdr:colOff>
      <xdr:row>58</xdr:row>
      <xdr:rowOff>63278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54405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154737</xdr:rowOff>
    </xdr:from>
    <xdr:to>
      <xdr:col>15</xdr:col>
      <xdr:colOff>101600</xdr:colOff>
      <xdr:row>58</xdr:row>
      <xdr:rowOff>84887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76014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2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127762</xdr:rowOff>
    </xdr:from>
    <xdr:to>
      <xdr:col>10</xdr:col>
      <xdr:colOff>165100</xdr:colOff>
      <xdr:row>58</xdr:row>
      <xdr:rowOff>57912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49039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62132</xdr:rowOff>
    </xdr:from>
    <xdr:to>
      <xdr:col>6</xdr:col>
      <xdr:colOff>38100</xdr:colOff>
      <xdr:row>57</xdr:row>
      <xdr:rowOff>163732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154859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82707</xdr:rowOff>
    </xdr:from>
    <xdr:to>
      <xdr:col>24</xdr:col>
      <xdr:colOff>63500</xdr:colOff>
      <xdr:row>77</xdr:row>
      <xdr:rowOff>121717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84357"/>
          <a:ext cx="83820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121717</xdr:rowOff>
    </xdr:from>
    <xdr:to>
      <xdr:col>19</xdr:col>
      <xdr:colOff>177800</xdr:colOff>
      <xdr:row>77</xdr:row>
      <xdr:rowOff>165517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3367"/>
          <a:ext cx="8890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100053</xdr:rowOff>
    </xdr:from>
    <xdr:to>
      <xdr:col>15</xdr:col>
      <xdr:colOff>50800</xdr:colOff>
      <xdr:row>77</xdr:row>
      <xdr:rowOff>165517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1703"/>
          <a:ext cx="889000" cy="6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100053</xdr:rowOff>
    </xdr:from>
    <xdr:to>
      <xdr:col>10</xdr:col>
      <xdr:colOff>114300</xdr:colOff>
      <xdr:row>77</xdr:row>
      <xdr:rowOff>116593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1703"/>
          <a:ext cx="8890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31907</xdr:rowOff>
    </xdr:from>
    <xdr:to>
      <xdr:col>24</xdr:col>
      <xdr:colOff>114300</xdr:colOff>
      <xdr:row>77</xdr:row>
      <xdr:rowOff>133507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70917</xdr:rowOff>
    </xdr:from>
    <xdr:to>
      <xdr:col>20</xdr:col>
      <xdr:colOff>38100</xdr:colOff>
      <xdr:row>78</xdr:row>
      <xdr:rowOff>1067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163644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114717</xdr:rowOff>
    </xdr:from>
    <xdr:to>
      <xdr:col>15</xdr:col>
      <xdr:colOff>101600</xdr:colOff>
      <xdr:row>78</xdr:row>
      <xdr:rowOff>44867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35994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49253</xdr:rowOff>
    </xdr:from>
    <xdr:to>
      <xdr:col>10</xdr:col>
      <xdr:colOff>165100</xdr:colOff>
      <xdr:row>77</xdr:row>
      <xdr:rowOff>150853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141980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65793</xdr:rowOff>
    </xdr:from>
    <xdr:to>
      <xdr:col>6</xdr:col>
      <xdr:colOff>38100</xdr:colOff>
      <xdr:row>77</xdr:row>
      <xdr:rowOff>167393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158520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101211</xdr:rowOff>
    </xdr:from>
    <xdr:to>
      <xdr:col>24</xdr:col>
      <xdr:colOff>63500</xdr:colOff>
      <xdr:row>98</xdr:row>
      <xdr:rowOff>102212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3311"/>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101211</xdr:rowOff>
    </xdr:from>
    <xdr:to>
      <xdr:col>19</xdr:col>
      <xdr:colOff>177800</xdr:colOff>
      <xdr:row>98</xdr:row>
      <xdr:rowOff>103158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3311"/>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103158</xdr:rowOff>
    </xdr:from>
    <xdr:to>
      <xdr:col>15</xdr:col>
      <xdr:colOff>50800</xdr:colOff>
      <xdr:row>98</xdr:row>
      <xdr:rowOff>105031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5258"/>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105031</xdr:rowOff>
    </xdr:from>
    <xdr:to>
      <xdr:col>10</xdr:col>
      <xdr:colOff>114300</xdr:colOff>
      <xdr:row>98</xdr:row>
      <xdr:rowOff>110896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7131"/>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51412</xdr:rowOff>
    </xdr:from>
    <xdr:to>
      <xdr:col>24</xdr:col>
      <xdr:colOff>114300</xdr:colOff>
      <xdr:row>98</xdr:row>
      <xdr:rowOff>153012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50411</xdr:rowOff>
    </xdr:from>
    <xdr:to>
      <xdr:col>20</xdr:col>
      <xdr:colOff>38100</xdr:colOff>
      <xdr:row>98</xdr:row>
      <xdr:rowOff>152011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143138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52358</xdr:rowOff>
    </xdr:from>
    <xdr:to>
      <xdr:col>15</xdr:col>
      <xdr:colOff>101600</xdr:colOff>
      <xdr:row>98</xdr:row>
      <xdr:rowOff>153958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145085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54231</xdr:rowOff>
    </xdr:from>
    <xdr:to>
      <xdr:col>10</xdr:col>
      <xdr:colOff>165100</xdr:colOff>
      <xdr:row>98</xdr:row>
      <xdr:rowOff>155831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146958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60096</xdr:rowOff>
    </xdr:from>
    <xdr:to>
      <xdr:col>6</xdr:col>
      <xdr:colOff>38100</xdr:colOff>
      <xdr:row>98</xdr:row>
      <xdr:rowOff>161696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152823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89656</xdr:rowOff>
    </xdr:from>
    <xdr:to>
      <xdr:col>55</xdr:col>
      <xdr:colOff>0</xdr:colOff>
      <xdr:row>58</xdr:row>
      <xdr:rowOff>114242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33756"/>
          <a:ext cx="838200" cy="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89656</xdr:rowOff>
    </xdr:from>
    <xdr:to>
      <xdr:col>50</xdr:col>
      <xdr:colOff>114300</xdr:colOff>
      <xdr:row>58</xdr:row>
      <xdr:rowOff>138286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33756"/>
          <a:ext cx="889000" cy="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93408</xdr:rowOff>
    </xdr:from>
    <xdr:to>
      <xdr:col>45</xdr:col>
      <xdr:colOff>177800</xdr:colOff>
      <xdr:row>58</xdr:row>
      <xdr:rowOff>138286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37508"/>
          <a:ext cx="889000" cy="4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93408</xdr:rowOff>
    </xdr:from>
    <xdr:to>
      <xdr:col>41</xdr:col>
      <xdr:colOff>50800</xdr:colOff>
      <xdr:row>58</xdr:row>
      <xdr:rowOff>124993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37508"/>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63442</xdr:rowOff>
    </xdr:from>
    <xdr:to>
      <xdr:col>55</xdr:col>
      <xdr:colOff>50800</xdr:colOff>
      <xdr:row>58</xdr:row>
      <xdr:rowOff>165042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149819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38856</xdr:rowOff>
    </xdr:from>
    <xdr:to>
      <xdr:col>50</xdr:col>
      <xdr:colOff>165100</xdr:colOff>
      <xdr:row>58</xdr:row>
      <xdr:rowOff>140456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131583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87486</xdr:rowOff>
    </xdr:from>
    <xdr:to>
      <xdr:col>46</xdr:col>
      <xdr:colOff>38100</xdr:colOff>
      <xdr:row>59</xdr:row>
      <xdr:rowOff>17636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8763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42608</xdr:rowOff>
    </xdr:from>
    <xdr:to>
      <xdr:col>41</xdr:col>
      <xdr:colOff>101600</xdr:colOff>
      <xdr:row>58</xdr:row>
      <xdr:rowOff>144208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135335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74193</xdr:rowOff>
    </xdr:from>
    <xdr:to>
      <xdr:col>36</xdr:col>
      <xdr:colOff>165100</xdr:colOff>
      <xdr:row>59</xdr:row>
      <xdr:rowOff>4343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166920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71958</xdr:rowOff>
    </xdr:from>
    <xdr:to>
      <xdr:col>55</xdr:col>
      <xdr:colOff>0</xdr:colOff>
      <xdr:row>78</xdr:row>
      <xdr:rowOff>72416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505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25476</xdr:rowOff>
    </xdr:from>
    <xdr:to>
      <xdr:col>50</xdr:col>
      <xdr:colOff>114300</xdr:colOff>
      <xdr:row>78</xdr:row>
      <xdr:rowOff>71958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98576"/>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160506</xdr:rowOff>
    </xdr:from>
    <xdr:to>
      <xdr:col>45</xdr:col>
      <xdr:colOff>177800</xdr:colOff>
      <xdr:row>78</xdr:row>
      <xdr:rowOff>25476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62156"/>
          <a:ext cx="889000" cy="3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160506</xdr:rowOff>
    </xdr:from>
    <xdr:to>
      <xdr:col>41</xdr:col>
      <xdr:colOff>50800</xdr:colOff>
      <xdr:row>78</xdr:row>
      <xdr:rowOff>9756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2156"/>
          <a:ext cx="889000" cy="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21616</xdr:rowOff>
    </xdr:from>
    <xdr:to>
      <xdr:col>55</xdr:col>
      <xdr:colOff>50800</xdr:colOff>
      <xdr:row>78</xdr:row>
      <xdr:rowOff>123216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21158</xdr:rowOff>
    </xdr:from>
    <xdr:to>
      <xdr:col>50</xdr:col>
      <xdr:colOff>165100</xdr:colOff>
      <xdr:row>78</xdr:row>
      <xdr:rowOff>122758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113885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146126</xdr:rowOff>
    </xdr:from>
    <xdr:to>
      <xdr:col>46</xdr:col>
      <xdr:colOff>38100</xdr:colOff>
      <xdr:row>78</xdr:row>
      <xdr:rowOff>76276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92803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109706</xdr:rowOff>
    </xdr:from>
    <xdr:to>
      <xdr:col>41</xdr:col>
      <xdr:colOff>101600</xdr:colOff>
      <xdr:row>78</xdr:row>
      <xdr:rowOff>39856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56383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130406</xdr:rowOff>
    </xdr:from>
    <xdr:to>
      <xdr:col>36</xdr:col>
      <xdr:colOff>165100</xdr:colOff>
      <xdr:row>78</xdr:row>
      <xdr:rowOff>60556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77083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72839</xdr:rowOff>
    </xdr:from>
    <xdr:to>
      <xdr:col>55</xdr:col>
      <xdr:colOff>0</xdr:colOff>
      <xdr:row>97</xdr:row>
      <xdr:rowOff>177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32039"/>
          <a:ext cx="8382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177</xdr:rowOff>
    </xdr:from>
    <xdr:to>
      <xdr:col>50</xdr:col>
      <xdr:colOff>114300</xdr:colOff>
      <xdr:row>97</xdr:row>
      <xdr:rowOff>20772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30827"/>
          <a:ext cx="889000" cy="2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68473</xdr:rowOff>
    </xdr:from>
    <xdr:to>
      <xdr:col>45</xdr:col>
      <xdr:colOff>177800</xdr:colOff>
      <xdr:row>97</xdr:row>
      <xdr:rowOff>20772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27673"/>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68473</xdr:rowOff>
    </xdr:from>
    <xdr:to>
      <xdr:col>41</xdr:col>
      <xdr:colOff>50800</xdr:colOff>
      <xdr:row>96</xdr:row>
      <xdr:rowOff>143833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27673"/>
          <a:ext cx="889000" cy="7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22039</xdr:rowOff>
    </xdr:from>
    <xdr:to>
      <xdr:col>55</xdr:col>
      <xdr:colOff>50800</xdr:colOff>
      <xdr:row>96</xdr:row>
      <xdr:rowOff>123639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120827</xdr:rowOff>
    </xdr:from>
    <xdr:to>
      <xdr:col>50</xdr:col>
      <xdr:colOff>165100</xdr:colOff>
      <xdr:row>97</xdr:row>
      <xdr:rowOff>50977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42104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141422</xdr:rowOff>
    </xdr:from>
    <xdr:to>
      <xdr:col>46</xdr:col>
      <xdr:colOff>38100</xdr:colOff>
      <xdr:row>97</xdr:row>
      <xdr:rowOff>71572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62699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9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17673</xdr:rowOff>
    </xdr:from>
    <xdr:to>
      <xdr:col>41</xdr:col>
      <xdr:colOff>101600</xdr:colOff>
      <xdr:row>96</xdr:row>
      <xdr:rowOff>119273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135800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93033</xdr:rowOff>
    </xdr:from>
    <xdr:to>
      <xdr:col>36</xdr:col>
      <xdr:colOff>165100</xdr:colOff>
      <xdr:row>97</xdr:row>
      <xdr:rowOff>23183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152741</xdr:rowOff>
    </xdr:from>
    <xdr:to>
      <xdr:col>85</xdr:col>
      <xdr:colOff>127000</xdr:colOff>
      <xdr:row>37</xdr:row>
      <xdr:rowOff>24878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24941"/>
          <a:ext cx="8382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31452</xdr:rowOff>
    </xdr:from>
    <xdr:to>
      <xdr:col>81</xdr:col>
      <xdr:colOff>50800</xdr:colOff>
      <xdr:row>37</xdr:row>
      <xdr:rowOff>24878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03652"/>
          <a:ext cx="889000" cy="1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170986</xdr:rowOff>
    </xdr:from>
    <xdr:to>
      <xdr:col>76</xdr:col>
      <xdr:colOff>114300</xdr:colOff>
      <xdr:row>36</xdr:row>
      <xdr:rowOff>31452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171736"/>
          <a:ext cx="889000" cy="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165238</xdr:rowOff>
    </xdr:from>
    <xdr:to>
      <xdr:col>71</xdr:col>
      <xdr:colOff>177800</xdr:colOff>
      <xdr:row>35</xdr:row>
      <xdr:rowOff>170986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65988"/>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101941</xdr:rowOff>
    </xdr:from>
    <xdr:to>
      <xdr:col>85</xdr:col>
      <xdr:colOff>177800</xdr:colOff>
      <xdr:row>37</xdr:row>
      <xdr:rowOff>32091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80368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5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145528</xdr:rowOff>
    </xdr:from>
    <xdr:to>
      <xdr:col>81</xdr:col>
      <xdr:colOff>101600</xdr:colOff>
      <xdr:row>37</xdr:row>
      <xdr:rowOff>75678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66805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152102</xdr:rowOff>
    </xdr:from>
    <xdr:to>
      <xdr:col>76</xdr:col>
      <xdr:colOff>165100</xdr:colOff>
      <xdr:row>36</xdr:row>
      <xdr:rowOff>82252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98779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120186</xdr:rowOff>
    </xdr:from>
    <xdr:to>
      <xdr:col>72</xdr:col>
      <xdr:colOff>38100</xdr:colOff>
      <xdr:row>36</xdr:row>
      <xdr:rowOff>50336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66863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8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114438</xdr:rowOff>
    </xdr:from>
    <xdr:to>
      <xdr:col>67</xdr:col>
      <xdr:colOff>101600</xdr:colOff>
      <xdr:row>36</xdr:row>
      <xdr:rowOff>44588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61115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69105</xdr:rowOff>
    </xdr:from>
    <xdr:to>
      <xdr:col>85</xdr:col>
      <xdr:colOff>127000</xdr:colOff>
      <xdr:row>58</xdr:row>
      <xdr:rowOff>106824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13205"/>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95211</xdr:rowOff>
    </xdr:from>
    <xdr:to>
      <xdr:col>81</xdr:col>
      <xdr:colOff>50800</xdr:colOff>
      <xdr:row>58</xdr:row>
      <xdr:rowOff>106824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39311"/>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95211</xdr:rowOff>
    </xdr:from>
    <xdr:to>
      <xdr:col>76</xdr:col>
      <xdr:colOff>114300</xdr:colOff>
      <xdr:row>58</xdr:row>
      <xdr:rowOff>106841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39311"/>
          <a:ext cx="889000" cy="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81897</xdr:rowOff>
    </xdr:from>
    <xdr:to>
      <xdr:col>71</xdr:col>
      <xdr:colOff>177800</xdr:colOff>
      <xdr:row>58</xdr:row>
      <xdr:rowOff>106841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25997"/>
          <a:ext cx="889000" cy="2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18305</xdr:rowOff>
    </xdr:from>
    <xdr:to>
      <xdr:col>85</xdr:col>
      <xdr:colOff>177800</xdr:colOff>
      <xdr:row>58</xdr:row>
      <xdr:rowOff>119905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104682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56024</xdr:rowOff>
    </xdr:from>
    <xdr:to>
      <xdr:col>81</xdr:col>
      <xdr:colOff>101600</xdr:colOff>
      <xdr:row>58</xdr:row>
      <xdr:rowOff>157624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148751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44411</xdr:rowOff>
    </xdr:from>
    <xdr:to>
      <xdr:col>76</xdr:col>
      <xdr:colOff>165100</xdr:colOff>
      <xdr:row>58</xdr:row>
      <xdr:rowOff>146011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137138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56041</xdr:rowOff>
    </xdr:from>
    <xdr:to>
      <xdr:col>72</xdr:col>
      <xdr:colOff>38100</xdr:colOff>
      <xdr:row>58</xdr:row>
      <xdr:rowOff>157641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148768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31097</xdr:rowOff>
    </xdr:from>
    <xdr:to>
      <xdr:col>67</xdr:col>
      <xdr:colOff>101600</xdr:colOff>
      <xdr:row>58</xdr:row>
      <xdr:rowOff>132697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123824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136226</xdr:rowOff>
    </xdr:from>
    <xdr:to>
      <xdr:col>85</xdr:col>
      <xdr:colOff>127000</xdr:colOff>
      <xdr:row>78</xdr:row>
      <xdr:rowOff>137300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9326"/>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135173</xdr:rowOff>
    </xdr:from>
    <xdr:to>
      <xdr:col>81</xdr:col>
      <xdr:colOff>50800</xdr:colOff>
      <xdr:row>78</xdr:row>
      <xdr:rowOff>137300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8273"/>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135173</xdr:rowOff>
    </xdr:from>
    <xdr:to>
      <xdr:col>76</xdr:col>
      <xdr:colOff>114300</xdr:colOff>
      <xdr:row>78</xdr:row>
      <xdr:rowOff>135823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8273"/>
          <a:ext cx="8890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111184</xdr:rowOff>
    </xdr:from>
    <xdr:to>
      <xdr:col>71</xdr:col>
      <xdr:colOff>177800</xdr:colOff>
      <xdr:row>78</xdr:row>
      <xdr:rowOff>135823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4284"/>
          <a:ext cx="889000" cy="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85426</xdr:rowOff>
    </xdr:from>
    <xdr:to>
      <xdr:col>85</xdr:col>
      <xdr:colOff>177800</xdr:colOff>
      <xdr:row>79</xdr:row>
      <xdr:rowOff>15576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86500</xdr:rowOff>
    </xdr:from>
    <xdr:to>
      <xdr:col>81</xdr:col>
      <xdr:colOff>101600</xdr:colOff>
      <xdr:row>79</xdr:row>
      <xdr:rowOff>16650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7777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84373</xdr:rowOff>
    </xdr:from>
    <xdr:to>
      <xdr:col>76</xdr:col>
      <xdr:colOff>165100</xdr:colOff>
      <xdr:row>79</xdr:row>
      <xdr:rowOff>14523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5650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0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85023</xdr:rowOff>
    </xdr:from>
    <xdr:to>
      <xdr:col>72</xdr:col>
      <xdr:colOff>38100</xdr:colOff>
      <xdr:row>79</xdr:row>
      <xdr:rowOff>15173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6300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60384</xdr:rowOff>
    </xdr:from>
    <xdr:to>
      <xdr:col>67</xdr:col>
      <xdr:colOff>101600</xdr:colOff>
      <xdr:row>78</xdr:row>
      <xdr:rowOff>161984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153111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121403</xdr:rowOff>
    </xdr:from>
    <xdr:to>
      <xdr:col>85</xdr:col>
      <xdr:colOff>127000</xdr:colOff>
      <xdr:row>97</xdr:row>
      <xdr:rowOff>142402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52053"/>
          <a:ext cx="8382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142402</xdr:rowOff>
    </xdr:from>
    <xdr:to>
      <xdr:col>81</xdr:col>
      <xdr:colOff>50800</xdr:colOff>
      <xdr:row>97</xdr:row>
      <xdr:rowOff>152678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73052"/>
          <a:ext cx="8890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152678</xdr:rowOff>
    </xdr:from>
    <xdr:to>
      <xdr:col>76</xdr:col>
      <xdr:colOff>114300</xdr:colOff>
      <xdr:row>98</xdr:row>
      <xdr:rowOff>3308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83328"/>
          <a:ext cx="889000" cy="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3308</xdr:rowOff>
    </xdr:from>
    <xdr:to>
      <xdr:col>71</xdr:col>
      <xdr:colOff>177800</xdr:colOff>
      <xdr:row>98</xdr:row>
      <xdr:rowOff>25274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05408"/>
          <a:ext cx="889000" cy="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70603</xdr:rowOff>
    </xdr:from>
    <xdr:to>
      <xdr:col>85</xdr:col>
      <xdr:colOff>177800</xdr:colOff>
      <xdr:row>98</xdr:row>
      <xdr:rowOff>753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49030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91602</xdr:rowOff>
    </xdr:from>
    <xdr:to>
      <xdr:col>81</xdr:col>
      <xdr:colOff>101600</xdr:colOff>
      <xdr:row>98</xdr:row>
      <xdr:rowOff>21752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12879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101878</xdr:rowOff>
    </xdr:from>
    <xdr:to>
      <xdr:col>76</xdr:col>
      <xdr:colOff>165100</xdr:colOff>
      <xdr:row>98</xdr:row>
      <xdr:rowOff>32028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23155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2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123958</xdr:rowOff>
    </xdr:from>
    <xdr:to>
      <xdr:col>72</xdr:col>
      <xdr:colOff>38100</xdr:colOff>
      <xdr:row>98</xdr:row>
      <xdr:rowOff>54108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45235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145924</xdr:rowOff>
    </xdr:from>
    <xdr:to>
      <xdr:col>67</xdr:col>
      <xdr:colOff>101600</xdr:colOff>
      <xdr:row>98</xdr:row>
      <xdr:rowOff>76074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67201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一人当たりのコスト（目的別）は、全てにおいて類似団体内平均値より低いが、全国平均及び静岡県平均と比較すると高めの状況となっている。大きな変動のあった各費目の増減要因は、以下のとおりである。</a:t>
          </a: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民生費は、利用延べ人数の増による自立支援介護給付費の増、消費税の申告漏れによる障害者相談支援事業者に補償金を支払ったことによる増、被保険者数の増による後期高齢者療養給付費負担金の増、認定こども園屋根改修工事及び遊具を更新したため及び令和６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月の制度改正に伴う児童手当負担金の増により、住民一人当たりで前年度比約１万円増加した。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農林水産業費は、海岸保全施設整備工事が終了したため、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ja-JP" altLang="en-US"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土木費は、施設の経年劣化に伴う道路改良事業費の増、集約化に伴う橋梁撤去工事及び河川災害防除工事の実施により、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教育費は、中学校統合に伴うキュービクル増量の設計とトイレの洋式化工事、吊り型天井で、地震による落下の危険性が危惧される武道館の天井改修工事及び経年劣化により故障した給食調理場の空調設備更新工事を実施したため、住民一人当たりで前年度比約１万２千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公債費については、分収林契約の解除に伴い、公有林整備事業債を繰上償還したため、住民一人当たりで前年度比約９千円増加した。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800">
              <a:latin typeface="ＭＳ ゴシック" pitchFamily="49" charset="-128"/>
              <a:ea typeface="ＭＳ ゴシック" pitchFamily="49" charset="-128"/>
            </a:rPr>
            <a:t>財政調整基金残高は、</a:t>
          </a:r>
          <a:r>
            <a:rPr kumimoji="1" lang="en-US" altLang="ja-JP" sz="800">
              <a:latin typeface="ＭＳ ゴシック" pitchFamily="49" charset="-128"/>
              <a:ea typeface="ＭＳ ゴシック" pitchFamily="49" charset="-128"/>
            </a:rPr>
            <a:t>H30</a:t>
          </a:r>
          <a:r>
            <a:rPr kumimoji="1" lang="ja-JP" altLang="en-US" sz="800">
              <a:latin typeface="ＭＳ ゴシック" pitchFamily="49" charset="-128"/>
              <a:ea typeface="ＭＳ ゴシック" pitchFamily="49" charset="-128"/>
            </a:rPr>
            <a:t>にふるさと納税制度の改正によりふるさと寄附金が大幅に減収となったため、</a:t>
          </a:r>
          <a:r>
            <a:rPr kumimoji="1" lang="en-US" altLang="ja-JP" sz="800">
              <a:latin typeface="ＭＳ ゴシック" pitchFamily="49" charset="-128"/>
              <a:ea typeface="ＭＳ ゴシック" pitchFamily="49" charset="-128"/>
            </a:rPr>
            <a:t>225</a:t>
          </a:r>
          <a:r>
            <a:rPr kumimoji="1" lang="ja-JP" altLang="en-US" sz="800">
              <a:latin typeface="ＭＳ ゴシック" pitchFamily="49" charset="-128"/>
              <a:ea typeface="ＭＳ ゴシック" pitchFamily="49" charset="-128"/>
            </a:rPr>
            <a:t>百万円の取り崩しを行い、残高は</a:t>
          </a:r>
          <a:r>
            <a:rPr kumimoji="1" lang="en-US" altLang="ja-JP" sz="800">
              <a:latin typeface="ＭＳ ゴシック" pitchFamily="49" charset="-128"/>
              <a:ea typeface="ＭＳ ゴシック" pitchFamily="49" charset="-128"/>
            </a:rPr>
            <a:t>1,069</a:t>
          </a:r>
          <a:r>
            <a:rPr kumimoji="1" lang="ja-JP" altLang="en-US" sz="800">
              <a:latin typeface="ＭＳ ゴシック" pitchFamily="49" charset="-128"/>
              <a:ea typeface="ＭＳ ゴシック" pitchFamily="49" charset="-128"/>
            </a:rPr>
            <a:t>百万円まで減少した。その後は、普通交付税の追加交付や、新型ｺﾛﾅｳｲﾙｽ感染症対応地方創生臨時交付金の活用による財源変更、コロナ禍による歳出抑制などにより財政状況が好転したため、余剰金の範囲内において新規積立を行った。令和６年度は、運用益のみの積立となったため、残高は３百万円微増の</a:t>
          </a:r>
          <a:r>
            <a:rPr kumimoji="1" lang="en-US" altLang="ja-JP" sz="800">
              <a:latin typeface="ＭＳ ゴシック" pitchFamily="49" charset="-128"/>
              <a:ea typeface="ＭＳ ゴシック" pitchFamily="49" charset="-128"/>
            </a:rPr>
            <a:t>1,312</a:t>
          </a:r>
          <a:r>
            <a:rPr kumimoji="1" lang="ja-JP" altLang="en-US" sz="800">
              <a:latin typeface="ＭＳ ゴシック" pitchFamily="49" charset="-128"/>
              <a:ea typeface="ＭＳ ゴシック" pitchFamily="49" charset="-128"/>
            </a:rPr>
            <a:t>百万円に留まったが、取崩しをせずに決算できたため、総合計画の目標値である残高</a:t>
          </a:r>
          <a:r>
            <a:rPr kumimoji="1" lang="en-US" altLang="ja-JP" sz="800">
              <a:latin typeface="ＭＳ ゴシック" pitchFamily="49" charset="-128"/>
              <a:ea typeface="ＭＳ ゴシック" pitchFamily="49" charset="-128"/>
            </a:rPr>
            <a:t>1,300</a:t>
          </a:r>
          <a:r>
            <a:rPr kumimoji="1" lang="ja-JP" altLang="en-US" sz="800">
              <a:latin typeface="ＭＳ ゴシック" pitchFamily="49" charset="-128"/>
              <a:ea typeface="ＭＳ ゴシック" pitchFamily="49" charset="-128"/>
            </a:rPr>
            <a:t>百万円は維持できている。</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　実質収支額は、当初予算で</a:t>
          </a:r>
          <a:r>
            <a:rPr kumimoji="1" lang="en-US" altLang="ja-JP" sz="800">
              <a:latin typeface="ＭＳ ゴシック" pitchFamily="49" charset="-128"/>
              <a:ea typeface="ＭＳ ゴシック" pitchFamily="49" charset="-128"/>
            </a:rPr>
            <a:t>170</a:t>
          </a:r>
          <a:r>
            <a:rPr kumimoji="1" lang="ja-JP" altLang="en-US" sz="800">
              <a:latin typeface="ＭＳ ゴシック" pitchFamily="49" charset="-128"/>
              <a:ea typeface="ＭＳ ゴシック" pitchFamily="49" charset="-128"/>
            </a:rPr>
            <a:t>百万円の前年度繰越金を見込んでいるため、その後の補正予算の財源を考えると</a:t>
          </a:r>
          <a:r>
            <a:rPr kumimoji="1" lang="en-US" altLang="ja-JP" sz="800">
              <a:latin typeface="ＭＳ ゴシック" pitchFamily="49" charset="-128"/>
              <a:ea typeface="ＭＳ ゴシック" pitchFamily="49" charset="-128"/>
            </a:rPr>
            <a:t>270</a:t>
          </a:r>
          <a:r>
            <a:rPr kumimoji="1" lang="ja-JP" altLang="en-US" sz="800">
              <a:latin typeface="ＭＳ ゴシック" pitchFamily="49" charset="-128"/>
              <a:ea typeface="ＭＳ ゴシック" pitchFamily="49" charset="-128"/>
            </a:rPr>
            <a:t>百万円は確保したいところである。令和６年度は、前年度に比べ</a:t>
          </a:r>
          <a:r>
            <a:rPr kumimoji="1" lang="en-US" altLang="ja-JP" sz="800">
              <a:latin typeface="ＭＳ ゴシック" pitchFamily="49" charset="-128"/>
              <a:ea typeface="ＭＳ ゴシック" pitchFamily="49" charset="-128"/>
            </a:rPr>
            <a:t>11</a:t>
          </a:r>
          <a:r>
            <a:rPr kumimoji="1" lang="ja-JP" altLang="en-US" sz="800">
              <a:latin typeface="ＭＳ ゴシック" pitchFamily="49" charset="-128"/>
              <a:ea typeface="ＭＳ ゴシック" pitchFamily="49" charset="-128"/>
            </a:rPr>
            <a:t>百万円減の</a:t>
          </a:r>
          <a:r>
            <a:rPr kumimoji="1" lang="en-US" altLang="ja-JP" sz="800">
              <a:latin typeface="ＭＳ ゴシック" pitchFamily="49" charset="-128"/>
              <a:ea typeface="ＭＳ ゴシック" pitchFamily="49" charset="-128"/>
            </a:rPr>
            <a:t>258</a:t>
          </a:r>
          <a:r>
            <a:rPr kumimoji="1" lang="ja-JP" altLang="en-US" sz="800">
              <a:latin typeface="ＭＳ ゴシック" pitchFamily="49" charset="-128"/>
              <a:ea typeface="ＭＳ ゴシック" pitchFamily="49" charset="-128"/>
            </a:rPr>
            <a:t>百万円となったが、これは誤差の範囲内であると認識しており、概ね目標どおりであった。</a:t>
          </a:r>
        </a:p>
        <a:p>
          <a:r>
            <a:rPr kumimoji="1" lang="ja-JP" altLang="en-US" sz="800">
              <a:latin typeface="ＭＳ ゴシック" pitchFamily="49" charset="-128"/>
              <a:ea typeface="ＭＳ ゴシック" pitchFamily="49" charset="-128"/>
            </a:rPr>
            <a:t>　実質単年度収支については、単年度収支は</a:t>
          </a:r>
          <a:r>
            <a:rPr kumimoji="1" lang="en-US" altLang="ja-JP" sz="800">
              <a:latin typeface="ＭＳ ゴシック" pitchFamily="49" charset="-128"/>
              <a:ea typeface="ＭＳ ゴシック" pitchFamily="49" charset="-128"/>
            </a:rPr>
            <a:t>11</a:t>
          </a:r>
          <a:r>
            <a:rPr kumimoji="1" lang="ja-JP" altLang="en-US" sz="800">
              <a:latin typeface="ＭＳ ゴシック" pitchFamily="49" charset="-128"/>
              <a:ea typeface="ＭＳ ゴシック" pitchFamily="49" charset="-128"/>
            </a:rPr>
            <a:t>百万円の減となったが、</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公有林整備事業債を繰上償還したため</a:t>
          </a:r>
          <a:r>
            <a:rPr kumimoji="1" lang="ja-JP" altLang="en-US" sz="8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800">
              <a:solidFill>
                <a:schemeClr val="dk1"/>
              </a:solidFill>
              <a:effectLst/>
              <a:latin typeface="ＭＳ ゴシック" panose="020B0609070205080204" pitchFamily="49" charset="-128"/>
              <a:ea typeface="ＭＳ ゴシック" panose="020B0609070205080204" pitchFamily="49" charset="-128"/>
              <a:cs typeface="+mn-cs"/>
            </a:rPr>
            <a:t>百万円の増となった。今後は、全事業についてｾﾞﾛﾍﾞｰｽの視点で見直しを行い、もって固定費の削減に努め、財政調整基金の取り崩しをしなくても繰越金を安定的に確保できるよう、適切な財政運営に努めたい。</a:t>
          </a:r>
          <a:endParaRPr kumimoji="1" lang="ja-JP" altLang="en-US" sz="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静岡県南伊豆町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前年同様、全ての会計において黒字となり、赤字額は発生しなかった。</a:t>
          </a:r>
        </a:p>
        <a:p>
          <a:r>
            <a:rPr kumimoji="1" lang="ja-JP" altLang="en-US" sz="1050">
              <a:latin typeface="ＭＳ ゴシック" pitchFamily="49" charset="-128"/>
              <a:ea typeface="ＭＳ ゴシック" pitchFamily="49" charset="-128"/>
            </a:rPr>
            <a:t>　一般会計においては、普通交付税の追加交付はあったものの、固定費も増加したため、実質収支額は、前年度に比べ</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百万円の減、標準財政規模比で</a:t>
          </a:r>
          <a:r>
            <a:rPr kumimoji="1" lang="en-US" altLang="ja-JP" sz="1050">
              <a:latin typeface="ＭＳ ゴシック" pitchFamily="49" charset="-128"/>
              <a:ea typeface="ＭＳ ゴシック" pitchFamily="49" charset="-128"/>
            </a:rPr>
            <a:t>0.42</a:t>
          </a:r>
          <a:r>
            <a:rPr kumimoji="1" lang="ja-JP" altLang="en-US" sz="1050">
              <a:latin typeface="ＭＳ ゴシック" pitchFamily="49" charset="-128"/>
              <a:ea typeface="ＭＳ ゴシック" pitchFamily="49" charset="-128"/>
            </a:rPr>
            <a:t>％の減となった。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ゴシック" pitchFamily="49" charset="-128"/>
              <a:ea typeface="ＭＳ ゴシック" pitchFamily="49" charset="-128"/>
            </a:rPr>
            <a:t>　介護保険特別会計においては、第９期介護事業計画（令和６年度～令和８年度）に基づき令和６年度の介護保険料を引き下げたこと及び、給付見込額の減少に伴い国・県支出金が減少したため、歳入額が前年度に比べて</a:t>
          </a:r>
          <a:r>
            <a:rPr kumimoji="1" lang="en-US" altLang="ja-JP" sz="1050">
              <a:latin typeface="ＭＳ ゴシック" pitchFamily="49" charset="-128"/>
              <a:ea typeface="ＭＳ ゴシック" pitchFamily="49" charset="-128"/>
            </a:rPr>
            <a:t>48</a:t>
          </a:r>
          <a:r>
            <a:rPr kumimoji="1" lang="ja-JP" altLang="en-US" sz="1050">
              <a:latin typeface="ＭＳ ゴシック" pitchFamily="49" charset="-128"/>
              <a:ea typeface="ＭＳ ゴシック" pitchFamily="49" charset="-128"/>
            </a:rPr>
            <a:t>百万円の減となった。実質収支額もこれに比例して</a:t>
          </a:r>
          <a:r>
            <a:rPr kumimoji="1" lang="en-US" altLang="ja-JP" sz="1050">
              <a:latin typeface="ＭＳ ゴシック" pitchFamily="49" charset="-128"/>
              <a:ea typeface="ＭＳ ゴシック" pitchFamily="49" charset="-128"/>
            </a:rPr>
            <a:t>32</a:t>
          </a:r>
          <a:r>
            <a:rPr kumimoji="1" lang="ja-JP" altLang="en-US" sz="1050">
              <a:latin typeface="ＭＳ ゴシック" pitchFamily="49" charset="-128"/>
              <a:ea typeface="ＭＳ ゴシック" pitchFamily="49" charset="-128"/>
            </a:rPr>
            <a:t>百万円の減となり、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標準財政規模比で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0.97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国民健康保険特別会計、後期高齢者医療特別会計は、前年度と比べ、数値の大きな変動はなかった。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水道事業会計、公共下水道事業会計及び漁業集落排水事業会計においては、全ての会計で黒字となったが、どの会計も一般会計からの繰入金によって収支の均衡（赤字額なし）が保たれているのが現状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公共下水道事業は、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に工事が概成したものの、接続率は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末で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56.7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で、依然として低い状況にある。経年劣化に伴う施設の老朽化（特にポンプや電気設備）が進む中、既接続者の死亡や転出及び廃止届の提出により、収入源である下水道使用料も年々減少しており、経営はかなり厳し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また、水道事業も、昭和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代後半に建設した浄水場で経年劣化による損傷が激しい。同事業は代替となる事業がないため、今後は施設の建て替えを実施することとなるが、事業の実施に当たって、国庫補助金が殆ど見込めないこと及び、交付税措置のある起債がないことなどから、建設後の経営が厳しくなることは容易に想像でき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今後、経営戦略の策定及び改定が予定されていることから、料金改定や接続率の向上による収入の増加や、定年延長制度の開始により職員数が増加している現状を踏まえ、外部委託している施設管理業務の内製化などにより、更なる経営改善に努め、一般会計からの繰入れに極力依存しない体制の構築に努めていく。</a:t>
          </a:r>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5833757</v>
      </c>
      <c r="BO4" s="371"/>
      <c r="BP4" s="371"/>
      <c r="BQ4" s="371"/>
      <c r="BR4" s="371"/>
      <c r="BS4" s="371"/>
      <c r="BT4" s="371"/>
      <c r="BU4" s="372"/>
      <c r="BV4" s="370">
        <v>5708247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7.5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5573571</v>
      </c>
      <c r="BO5" s="408"/>
      <c r="BP5" s="408"/>
      <c r="BQ5" s="408"/>
      <c r="BR5" s="408"/>
      <c r="BS5" s="408"/>
      <c r="BT5" s="408"/>
      <c r="BU5" s="409"/>
      <c r="BV5" s="407">
        <v>5427036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85.1</v>
      </c>
      <c r="CU5" s="405"/>
      <c r="CV5" s="405"/>
      <c r="CW5" s="405"/>
      <c r="CX5" s="405"/>
      <c r="CY5" s="405"/>
      <c r="CZ5" s="405"/>
      <c r="DA5" s="406"/>
      <c r="DB5" s="404">
        <v>85.4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260186</v>
      </c>
      <c r="BO6" s="408"/>
      <c r="BP6" s="408"/>
      <c r="BQ6" s="408"/>
      <c r="BR6" s="408"/>
      <c r="BS6" s="408"/>
      <c r="BT6" s="408"/>
      <c r="BU6" s="409"/>
      <c r="BV6" s="407">
        <v>281211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85.1</v>
      </c>
      <c r="CU6" s="445"/>
      <c r="CV6" s="445"/>
      <c r="CW6" s="445"/>
      <c r="CX6" s="445"/>
      <c r="CY6" s="445"/>
      <c r="CZ6" s="445"/>
      <c r="DA6" s="446"/>
      <c r="DB6" s="444">
        <v>85.4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2240</v>
      </c>
      <c r="BO7" s="408"/>
      <c r="BP7" s="408"/>
      <c r="BQ7" s="408"/>
      <c r="BR7" s="408"/>
      <c r="BS7" s="408"/>
      <c r="BT7" s="408"/>
      <c r="BU7" s="409"/>
      <c r="BV7" s="407">
        <v>12154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3661629</v>
      </c>
      <c r="CU7" s="408"/>
      <c r="CV7" s="408"/>
      <c r="CW7" s="408"/>
      <c r="CX7" s="408"/>
      <c r="CY7" s="408"/>
      <c r="CZ7" s="408"/>
      <c r="DA7" s="409"/>
      <c r="DB7" s="407">
        <v>3605397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257946</v>
      </c>
      <c r="BO8" s="408"/>
      <c r="BP8" s="408"/>
      <c r="BQ8" s="408"/>
      <c r="BR8" s="408"/>
      <c r="BS8" s="408"/>
      <c r="BT8" s="408"/>
      <c r="BU8" s="409"/>
      <c r="BV8" s="407">
        <v>269057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7877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-11111</v>
      </c>
      <c r="BO9" s="408"/>
      <c r="BP9" s="408"/>
      <c r="BQ9" s="408"/>
      <c r="BR9" s="408"/>
      <c r="BS9" s="408"/>
      <c r="BT9" s="408"/>
      <c r="BU9" s="409"/>
      <c r="BV9" s="407">
        <v>-8338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13.4</v>
      </c>
      <c r="CU9" s="405"/>
      <c r="CV9" s="405"/>
      <c r="CW9" s="405"/>
      <c r="CX9" s="405"/>
      <c r="CY9" s="405"/>
      <c r="CZ9" s="405"/>
      <c r="DA9" s="406"/>
      <c r="DB9" s="404">
        <v>12.3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8524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3170</v>
      </c>
      <c r="BO10" s="408"/>
      <c r="BP10" s="408"/>
      <c r="BQ10" s="408"/>
      <c r="BR10" s="408"/>
      <c r="BS10" s="408"/>
      <c r="BT10" s="408"/>
      <c r="BU10" s="409"/>
      <c r="BV10" s="407">
        <v>3187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53778</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7340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7269</v>
      </c>
      <c r="S13" s="492"/>
      <c r="T13" s="492"/>
      <c r="U13" s="492"/>
      <c r="V13" s="493"/>
      <c r="W13" s="423" t="s">
        <v>131</v>
      </c>
      <c r="X13" s="424"/>
      <c r="Y13" s="424"/>
      <c r="Z13" s="424"/>
      <c r="AA13" s="424"/>
      <c r="AB13" s="414"/>
      <c r="AC13" s="458">
        <v>347</v>
      </c>
      <c r="AD13" s="459"/>
      <c r="AE13" s="459"/>
      <c r="AF13" s="459"/>
      <c r="AG13" s="501"/>
      <c r="AH13" s="458">
        <v>344</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45837</v>
      </c>
      <c r="BO13" s="408"/>
      <c r="BP13" s="408"/>
      <c r="BQ13" s="408"/>
      <c r="BR13" s="408"/>
      <c r="BS13" s="408"/>
      <c r="BT13" s="408"/>
      <c r="BU13" s="409"/>
      <c r="BV13" s="407">
        <v>-5151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7.6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7505</v>
      </c>
      <c r="S14" s="492"/>
      <c r="T14" s="492"/>
      <c r="U14" s="492"/>
      <c r="V14" s="493"/>
      <c r="W14" s="397"/>
      <c r="X14" s="398"/>
      <c r="Y14" s="398"/>
      <c r="Z14" s="398"/>
      <c r="AA14" s="398"/>
      <c r="AB14" s="387"/>
      <c r="AC14" s="494">
        <v>10.199999999999999</v>
      </c>
      <c r="AD14" s="495"/>
      <c r="AE14" s="495"/>
      <c r="AF14" s="495"/>
      <c r="AG14" s="496"/>
      <c r="AH14" s="494">
        <v>9.5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7445</v>
      </c>
      <c r="S15" s="492"/>
      <c r="T15" s="492"/>
      <c r="U15" s="492"/>
      <c r="V15" s="493"/>
      <c r="W15" s="423" t="s">
        <v>137</v>
      </c>
      <c r="X15" s="424"/>
      <c r="Y15" s="424"/>
      <c r="Z15" s="424"/>
      <c r="AA15" s="424"/>
      <c r="AB15" s="414"/>
      <c r="AC15" s="458">
        <v>440</v>
      </c>
      <c r="AD15" s="459"/>
      <c r="AE15" s="459"/>
      <c r="AF15" s="459"/>
      <c r="AG15" s="501"/>
      <c r="AH15" s="458">
        <v>468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977035</v>
      </c>
      <c r="BO15" s="371"/>
      <c r="BP15" s="371"/>
      <c r="BQ15" s="371"/>
      <c r="BR15" s="371"/>
      <c r="BS15" s="371"/>
      <c r="BT15" s="371"/>
      <c r="BU15" s="372"/>
      <c r="BV15" s="370">
        <v>984060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12.9</v>
      </c>
      <c r="AD16" s="495"/>
      <c r="AE16" s="495"/>
      <c r="AF16" s="495"/>
      <c r="AG16" s="496"/>
      <c r="AH16" s="494">
        <v>13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3429853</v>
      </c>
      <c r="BO16" s="408"/>
      <c r="BP16" s="408"/>
      <c r="BQ16" s="408"/>
      <c r="BR16" s="408"/>
      <c r="BS16" s="408"/>
      <c r="BT16" s="408"/>
      <c r="BU16" s="409"/>
      <c r="BV16" s="407">
        <v>3339336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2615</v>
      </c>
      <c r="AD17" s="459"/>
      <c r="AE17" s="459"/>
      <c r="AF17" s="459"/>
      <c r="AG17" s="501"/>
      <c r="AH17" s="458">
        <v>2794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1222629</v>
      </c>
      <c r="BO17" s="408"/>
      <c r="BP17" s="408"/>
      <c r="BQ17" s="408"/>
      <c r="BR17" s="408"/>
      <c r="BS17" s="408"/>
      <c r="BT17" s="408"/>
      <c r="BU17" s="409"/>
      <c r="BV17" s="407">
        <v>1233014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109.94</v>
      </c>
      <c r="M18" s="531"/>
      <c r="N18" s="531"/>
      <c r="O18" s="531"/>
      <c r="P18" s="531"/>
      <c r="Q18" s="531"/>
      <c r="R18" s="532"/>
      <c r="S18" s="532"/>
      <c r="T18" s="532"/>
      <c r="U18" s="532"/>
      <c r="V18" s="533"/>
      <c r="W18" s="425"/>
      <c r="X18" s="426"/>
      <c r="Y18" s="426"/>
      <c r="Z18" s="426"/>
      <c r="AA18" s="426"/>
      <c r="AB18" s="417"/>
      <c r="AC18" s="534">
        <v>76.900000000000006</v>
      </c>
      <c r="AD18" s="535"/>
      <c r="AE18" s="535"/>
      <c r="AF18" s="535"/>
      <c r="AG18" s="536"/>
      <c r="AH18" s="534">
        <v>77.5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3150136</v>
      </c>
      <c r="BO18" s="408"/>
      <c r="BP18" s="408"/>
      <c r="BQ18" s="408"/>
      <c r="BR18" s="408"/>
      <c r="BS18" s="408"/>
      <c r="BT18" s="408"/>
      <c r="BU18" s="409"/>
      <c r="BV18" s="407">
        <v>3095659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4523182</v>
      </c>
      <c r="BO19" s="408"/>
      <c r="BP19" s="408"/>
      <c r="BQ19" s="408"/>
      <c r="BR19" s="408"/>
      <c r="BS19" s="408"/>
      <c r="BT19" s="408"/>
      <c r="BU19" s="409"/>
      <c r="BV19" s="407">
        <v>4495438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3314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4496473</v>
      </c>
      <c r="BO22" s="371"/>
      <c r="BP22" s="371"/>
      <c r="BQ22" s="371"/>
      <c r="BR22" s="371"/>
      <c r="BS22" s="371"/>
      <c r="BT22" s="371"/>
      <c r="BU22" s="372"/>
      <c r="BV22" s="370">
        <v>4667931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4475738</v>
      </c>
      <c r="BO23" s="408"/>
      <c r="BP23" s="408"/>
      <c r="BQ23" s="408"/>
      <c r="BR23" s="408"/>
      <c r="BS23" s="408"/>
      <c r="BT23" s="408"/>
      <c r="BU23" s="409"/>
      <c r="BV23" s="407">
        <v>4636099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6020</v>
      </c>
      <c r="R24" s="459"/>
      <c r="S24" s="459"/>
      <c r="T24" s="459"/>
      <c r="U24" s="459"/>
      <c r="V24" s="501"/>
      <c r="W24" s="553"/>
      <c r="X24" s="554"/>
      <c r="Y24" s="555"/>
      <c r="Z24" s="457" t="s">
        <v>162</v>
      </c>
      <c r="AA24" s="437"/>
      <c r="AB24" s="437"/>
      <c r="AC24" s="437"/>
      <c r="AD24" s="437"/>
      <c r="AE24" s="437"/>
      <c r="AF24" s="437"/>
      <c r="AG24" s="438"/>
      <c r="AH24" s="458">
        <v>107</v>
      </c>
      <c r="AI24" s="459"/>
      <c r="AJ24" s="459"/>
      <c r="AK24" s="459"/>
      <c r="AL24" s="501"/>
      <c r="AM24" s="458">
        <v>319288</v>
      </c>
      <c r="AN24" s="459"/>
      <c r="AO24" s="459"/>
      <c r="AP24" s="459"/>
      <c r="AQ24" s="459"/>
      <c r="AR24" s="501"/>
      <c r="AS24" s="458">
        <v>2984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3306097</v>
      </c>
      <c r="BO24" s="408"/>
      <c r="BP24" s="408"/>
      <c r="BQ24" s="408"/>
      <c r="BR24" s="408"/>
      <c r="BS24" s="408"/>
      <c r="BT24" s="408"/>
      <c r="BU24" s="409"/>
      <c r="BV24" s="407">
        <v>3310293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5140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99439</v>
      </c>
      <c r="BO25" s="371"/>
      <c r="BP25" s="371"/>
      <c r="BQ25" s="371"/>
      <c r="BR25" s="371"/>
      <c r="BS25" s="371"/>
      <c r="BT25" s="371"/>
      <c r="BU25" s="372"/>
      <c r="BV25" s="370">
        <v>33398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4670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10384</v>
      </c>
      <c r="AN26" s="459"/>
      <c r="AO26" s="459"/>
      <c r="AP26" s="459"/>
      <c r="AQ26" s="459"/>
      <c r="AR26" s="501"/>
      <c r="AS26" s="458">
        <v>2596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2450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19573</v>
      </c>
      <c r="AN27" s="459"/>
      <c r="AO27" s="459"/>
      <c r="AP27" s="459"/>
      <c r="AQ27" s="459"/>
      <c r="AR27" s="501"/>
      <c r="AS27" s="458">
        <v>3915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20043</v>
      </c>
      <c r="BO27" s="527"/>
      <c r="BP27" s="527"/>
      <c r="BQ27" s="527"/>
      <c r="BR27" s="527"/>
      <c r="BS27" s="527"/>
      <c r="BT27" s="527"/>
      <c r="BU27" s="528"/>
      <c r="BV27" s="526">
        <v>20042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1870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1312345</v>
      </c>
      <c r="BO28" s="371"/>
      <c r="BP28" s="371"/>
      <c r="BQ28" s="371"/>
      <c r="BR28" s="371"/>
      <c r="BS28" s="371"/>
      <c r="BT28" s="371"/>
      <c r="BU28" s="372"/>
      <c r="BV28" s="370">
        <v>1309175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9</v>
      </c>
      <c r="M29" s="459"/>
      <c r="N29" s="459"/>
      <c r="O29" s="459"/>
      <c r="P29" s="501"/>
      <c r="Q29" s="458">
        <v>1680</v>
      </c>
      <c r="R29" s="459"/>
      <c r="S29" s="459"/>
      <c r="T29" s="459"/>
      <c r="U29" s="459"/>
      <c r="V29" s="501"/>
      <c r="W29" s="556"/>
      <c r="X29" s="557"/>
      <c r="Y29" s="558"/>
      <c r="Z29" s="457" t="s">
        <v>177</v>
      </c>
      <c r="AA29" s="437"/>
      <c r="AB29" s="437"/>
      <c r="AC29" s="437"/>
      <c r="AD29" s="437"/>
      <c r="AE29" s="437"/>
      <c r="AF29" s="437"/>
      <c r="AG29" s="438"/>
      <c r="AH29" s="458">
        <v>112</v>
      </c>
      <c r="AI29" s="459"/>
      <c r="AJ29" s="459"/>
      <c r="AK29" s="459"/>
      <c r="AL29" s="501"/>
      <c r="AM29" s="458">
        <v>338861</v>
      </c>
      <c r="AN29" s="459"/>
      <c r="AO29" s="459"/>
      <c r="AP29" s="459"/>
      <c r="AQ29" s="459"/>
      <c r="AR29" s="501"/>
      <c r="AS29" s="458">
        <v>3026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v>
      </c>
      <c r="BO29" s="408"/>
      <c r="BP29" s="408"/>
      <c r="BQ29" s="408"/>
      <c r="BR29" s="408"/>
      <c r="BS29" s="408"/>
      <c r="BT29" s="408"/>
      <c r="BU29" s="409"/>
      <c r="BV29" s="407">
        <v>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1277708</v>
      </c>
      <c r="BO30" s="527"/>
      <c r="BP30" s="527"/>
      <c r="BQ30" s="527"/>
      <c r="BR30" s="527"/>
      <c r="BS30" s="527"/>
      <c r="BT30" s="527"/>
      <c r="BU30" s="528"/>
      <c r="BV30" s="526">
        <v>1221382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静岡県市町総合事務組合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南豆衛生プラント組合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漁業集落排水事業会計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伊豆斎場組合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下田地区消防組合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一部事務組合下田ﾒﾃﾞｨｶﾙｾﾝﾀｰ（普通会計分）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一部事務組合下田ﾒﾃﾞｨｶﾙｾﾝﾀｰ（事業会計分）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静岡県後期高齢者医療広域連合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静岡県後期高齢者医療広域連合（事業会計分）</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静岡地方税滞納整理機構</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南伊豆地域清掃施設組合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w4UepIAwdKAt/ScFStgd6qV6VxcwF60G/KCxdCE7gOHwc5sgcyqQGYhUxc4gcicKyqB3piU15Aa15JjVgi/Ew==" saltValue="tZo2y62sDcNLgWcVPKwV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6"/>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6.44</v>
      </c>
      <c r="G34" s="33">
        <v>7.62</v>
      </c>
      <c r="H34" s="33">
        <v>7.7</v>
      </c>
      <c r="I34" s="33">
        <v>7.46</v>
      </c>
      <c r="J34" s="34">
        <v>7.04</v>
      </c>
      <c r="K34" s="22"/>
      <c r="L34" s="22"/>
      <c r="M34" s="22"/>
      <c r="N34" s="22"/>
      <c r="O34" s="22"/>
      <c r="P34" s="22"/>
    </row>
    <row r="35" spans="1:16" ht="39" customHeight="1" x14ac:dyDescent="0.2">
      <c r="A35" s="22"/>
      <c r="B35" s="35"/>
      <c r="C35" s="1145" t="s">
        <v>532</v>
      </c>
      <c r="D35" s="1146"/>
      <c r="E35" s="1147"/>
      <c r="F35" s="36">
        <v>4.54</v>
      </c>
      <c r="G35" s="37">
        <v>4.3099999999999996</v>
      </c>
      <c r="H35" s="37">
        <v>4.16</v>
      </c>
      <c r="I35" s="37">
        <v>4.46</v>
      </c>
      <c r="J35" s="38">
        <v>4.54</v>
      </c>
      <c r="K35" s="22"/>
      <c r="L35" s="22"/>
      <c r="M35" s="22"/>
      <c r="N35" s="22"/>
      <c r="O35" s="22"/>
      <c r="P35" s="22"/>
    </row>
    <row r="36" spans="1:16" ht="39" customHeight="1" x14ac:dyDescent="0.2">
      <c r="A36" s="22"/>
      <c r="B36" s="35"/>
      <c r="C36" s="1145" t="s">
        <v>533</v>
      </c>
      <c r="D36" s="1146"/>
      <c r="E36" s="1147"/>
      <c r="F36" s="36">
        <v>3.71</v>
      </c>
      <c r="G36" s="37">
        <v>4.32</v>
      </c>
      <c r="H36" s="37">
        <v>5.01</v>
      </c>
      <c r="I36" s="37">
        <v>4.76</v>
      </c>
      <c r="J36" s="38">
        <v>3.79</v>
      </c>
      <c r="K36" s="22"/>
      <c r="L36" s="22"/>
      <c r="M36" s="22"/>
      <c r="N36" s="22"/>
      <c r="O36" s="22"/>
      <c r="P36" s="22"/>
    </row>
    <row r="37" spans="1:16" ht="39" customHeight="1" x14ac:dyDescent="0.2">
      <c r="A37" s="22"/>
      <c r="B37" s="35"/>
      <c r="C37" s="1145" t="s">
        <v>534</v>
      </c>
      <c r="D37" s="1146"/>
      <c r="E37" s="1147"/>
      <c r="F37" s="36">
        <v>2.4300000000000002</v>
      </c>
      <c r="G37" s="37">
        <v>2.27</v>
      </c>
      <c r="H37" s="37">
        <v>2.4</v>
      </c>
      <c r="I37" s="37">
        <v>2.2000000000000002</v>
      </c>
      <c r="J37" s="38">
        <v>2.5099999999999998</v>
      </c>
      <c r="K37" s="22"/>
      <c r="L37" s="22"/>
      <c r="M37" s="22"/>
      <c r="N37" s="22"/>
      <c r="O37" s="22"/>
      <c r="P37" s="22"/>
    </row>
    <row r="38" spans="1:16" ht="39" customHeight="1" x14ac:dyDescent="0.2">
      <c r="A38" s="22"/>
      <c r="B38" s="35"/>
      <c r="C38" s="1145" t="s">
        <v>535</v>
      </c>
      <c r="D38" s="1146"/>
      <c r="E38" s="1147"/>
      <c r="F38" s="36" t="s">
        <v>487</v>
      </c>
      <c r="G38" s="37" t="s">
        <v>487</v>
      </c>
      <c r="H38" s="37" t="s">
        <v>487</v>
      </c>
      <c r="I38" s="37">
        <v>1.21</v>
      </c>
      <c r="J38" s="38">
        <v>1.64</v>
      </c>
      <c r="K38" s="22"/>
      <c r="L38" s="22"/>
      <c r="M38" s="22"/>
      <c r="N38" s="22"/>
      <c r="O38" s="22"/>
      <c r="P38" s="22"/>
    </row>
    <row r="39" spans="1:16" ht="39" customHeight="1" x14ac:dyDescent="0.2">
      <c r="A39" s="22"/>
      <c r="B39" s="35"/>
      <c r="C39" s="1145" t="s">
        <v>536</v>
      </c>
      <c r="D39" s="1146"/>
      <c r="E39" s="1147"/>
      <c r="F39" s="36" t="s">
        <v>487</v>
      </c>
      <c r="G39" s="37" t="s">
        <v>487</v>
      </c>
      <c r="H39" s="37" t="s">
        <v>487</v>
      </c>
      <c r="I39" s="37">
        <v>0.68</v>
      </c>
      <c r="J39" s="38">
        <v>1.05</v>
      </c>
      <c r="K39" s="22"/>
      <c r="L39" s="22"/>
      <c r="M39" s="22"/>
      <c r="N39" s="22"/>
      <c r="O39" s="22"/>
      <c r="P39" s="22"/>
    </row>
    <row r="40" spans="1:16" ht="39" customHeight="1" x14ac:dyDescent="0.2">
      <c r="A40" s="22"/>
      <c r="B40" s="35"/>
      <c r="C40" s="1145" t="s">
        <v>537</v>
      </c>
      <c r="D40" s="1146"/>
      <c r="E40" s="1147"/>
      <c r="F40" s="36">
        <v>0</v>
      </c>
      <c r="G40" s="37">
        <v>0.02</v>
      </c>
      <c r="H40" s="37">
        <v>0.05</v>
      </c>
      <c r="I40" s="37">
        <v>0.03</v>
      </c>
      <c r="J40" s="38">
        <v>0.02</v>
      </c>
      <c r="K40" s="22"/>
      <c r="L40" s="22"/>
      <c r="M40" s="22"/>
      <c r="N40" s="22"/>
      <c r="O40" s="22"/>
      <c r="P40" s="22"/>
    </row>
    <row r="41" spans="1:16" ht="39" customHeight="1" x14ac:dyDescent="0.2">
      <c r="A41" s="22"/>
      <c r="B41" s="35"/>
      <c r="C41" s="1145" t="s">
        <v>538</v>
      </c>
      <c r="D41" s="1146"/>
      <c r="E41" s="1147"/>
      <c r="F41" s="36">
        <v>0</v>
      </c>
      <c r="G41" s="37">
        <v>0</v>
      </c>
      <c r="H41" s="37">
        <v>0</v>
      </c>
      <c r="I41" s="37">
        <v>0</v>
      </c>
      <c r="J41" s="38">
        <v>0</v>
      </c>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0.5</v>
      </c>
      <c r="G43" s="42">
        <v>0.01</v>
      </c>
      <c r="H43" s="42">
        <v>2.5</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6" spans="1:16" ht="13.5" hidden="1" customHeight="1" x14ac:dyDescent="0.2"/>
  </sheetData>
  <sheetProtection algorithmName="SHA-512" hashValue="wdUp1J3jezrqzIjPhBLskVTqG9YedWMhlal0MpmW1TdkzdIZJJ4EaRJV4ltEAkS3iCFnmtVkkX6JjQIZ9AgVdw==" saltValue="Zxn2OH0c2bxmDbH4q8EZ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402</v>
      </c>
      <c r="L45" s="60">
        <v>469</v>
      </c>
      <c r="M45" s="60">
        <v>532</v>
      </c>
      <c r="N45" s="60">
        <v>554</v>
      </c>
      <c r="O45" s="61">
        <v>555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157</v>
      </c>
      <c r="L48" s="64">
        <v>169</v>
      </c>
      <c r="M48" s="64">
        <v>179</v>
      </c>
      <c r="N48" s="64">
        <v>96</v>
      </c>
      <c r="O48" s="65">
        <v>88</v>
      </c>
      <c r="P48" s="48"/>
      <c r="Q48" s="48"/>
      <c r="R48" s="48"/>
      <c r="S48" s="48"/>
      <c r="T48" s="48"/>
      <c r="U48" s="48"/>
    </row>
    <row r="49" spans="1:21" ht="30.75" customHeight="1" x14ac:dyDescent="0.2">
      <c r="A49" s="48"/>
      <c r="B49" s="1155"/>
      <c r="C49" s="1156"/>
      <c r="D49" s="62"/>
      <c r="E49" s="1161" t="s">
        <v>14</v>
      </c>
      <c r="F49" s="1161"/>
      <c r="G49" s="1161"/>
      <c r="H49" s="1161"/>
      <c r="I49" s="1161"/>
      <c r="J49" s="1162"/>
      <c r="K49" s="63">
        <v>71</v>
      </c>
      <c r="L49" s="64">
        <v>66</v>
      </c>
      <c r="M49" s="64">
        <v>66</v>
      </c>
      <c r="N49" s="64">
        <v>57</v>
      </c>
      <c r="O49" s="65">
        <v>50</v>
      </c>
      <c r="P49" s="48"/>
      <c r="Q49" s="48"/>
      <c r="R49" s="48"/>
      <c r="S49" s="48"/>
      <c r="T49" s="48"/>
      <c r="U49" s="48"/>
    </row>
    <row r="50" spans="1:21" ht="30.75" customHeight="1" x14ac:dyDescent="0.2">
      <c r="A50" s="48"/>
      <c r="B50" s="1155"/>
      <c r="C50" s="1156"/>
      <c r="D50" s="62"/>
      <c r="E50" s="1161" t="s">
        <v>15</v>
      </c>
      <c r="F50" s="1161"/>
      <c r="G50" s="1161"/>
      <c r="H50" s="1161"/>
      <c r="I50" s="1161"/>
      <c r="J50" s="1162"/>
      <c r="K50" s="63">
        <v>4</v>
      </c>
      <c r="L50" s="64">
        <v>4</v>
      </c>
      <c r="M50" s="64">
        <v>3</v>
      </c>
      <c r="N50" s="64">
        <v>1</v>
      </c>
      <c r="O50" s="65">
        <v>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428</v>
      </c>
      <c r="L52" s="64">
        <v>463</v>
      </c>
      <c r="M52" s="64">
        <v>507</v>
      </c>
      <c r="N52" s="64">
        <v>511</v>
      </c>
      <c r="O52" s="65">
        <v>514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206</v>
      </c>
      <c r="L53" s="69">
        <v>245</v>
      </c>
      <c r="M53" s="69">
        <v>273</v>
      </c>
      <c r="N53" s="69">
        <v>197</v>
      </c>
      <c r="O53" s="70">
        <v>180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2"/>
    <row r="66" ht="12.6" hidden="1" customHeight="1" x14ac:dyDescent="0.2"/>
    <row r="67" ht="12.6" hidden="1" customHeight="1" x14ac:dyDescent="0.2"/>
  </sheetData>
  <sheetProtection algorithmName="SHA-512" hashValue="3InocAAAmzy56DA7IgCoQf2dw8JvR0BlwhxnsK5nQFgwT3+Fe/0iaw1knBpEHAeMQTu7VurSvpdhtqY5AtRkCw==" saltValue="lUe8YTAi6+ICZvx6xKcu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6"/>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5273</v>
      </c>
      <c r="J41" s="344">
        <v>5250</v>
      </c>
      <c r="K41" s="344">
        <v>4963</v>
      </c>
      <c r="L41" s="344">
        <v>4668</v>
      </c>
      <c r="M41" s="345">
        <v>4496</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1563</v>
      </c>
      <c r="J43" s="347">
        <v>1520</v>
      </c>
      <c r="K43" s="347">
        <v>1464</v>
      </c>
      <c r="L43" s="347">
        <v>1189</v>
      </c>
      <c r="M43" s="348">
        <v>913</v>
      </c>
    </row>
    <row r="44" spans="2:13" ht="27.75" customHeight="1" x14ac:dyDescent="0.2">
      <c r="B44" s="1186"/>
      <c r="C44" s="1187"/>
      <c r="D44" s="106"/>
      <c r="E44" s="1192" t="s">
        <v>34</v>
      </c>
      <c r="F44" s="1192"/>
      <c r="G44" s="1192"/>
      <c r="H44" s="1193"/>
      <c r="I44" s="346">
        <v>420</v>
      </c>
      <c r="J44" s="347">
        <v>440</v>
      </c>
      <c r="K44" s="347">
        <v>425</v>
      </c>
      <c r="L44" s="347">
        <v>397</v>
      </c>
      <c r="M44" s="348">
        <v>369</v>
      </c>
    </row>
    <row r="45" spans="2:13" ht="27.75" customHeight="1" x14ac:dyDescent="0.2">
      <c r="B45" s="1186"/>
      <c r="C45" s="1187"/>
      <c r="D45" s="106"/>
      <c r="E45" s="1192" t="s">
        <v>35</v>
      </c>
      <c r="F45" s="1192"/>
      <c r="G45" s="1192"/>
      <c r="H45" s="1193"/>
      <c r="I45" s="346">
        <v>1275</v>
      </c>
      <c r="J45" s="347">
        <v>1166</v>
      </c>
      <c r="K45" s="347">
        <v>1191</v>
      </c>
      <c r="L45" s="347">
        <v>1093</v>
      </c>
      <c r="M45" s="348">
        <v>1066</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2093</v>
      </c>
      <c r="J50" s="347">
        <v>2407</v>
      </c>
      <c r="K50" s="347">
        <v>2658</v>
      </c>
      <c r="L50" s="347">
        <v>2877</v>
      </c>
      <c r="M50" s="348">
        <v>2972</v>
      </c>
    </row>
    <row r="51" spans="2:13" ht="27.75" customHeight="1" x14ac:dyDescent="0.2">
      <c r="B51" s="1186"/>
      <c r="C51" s="1187"/>
      <c r="D51" s="106"/>
      <c r="E51" s="1192" t="s">
        <v>42</v>
      </c>
      <c r="F51" s="1192"/>
      <c r="G51" s="1192"/>
      <c r="H51" s="1193"/>
      <c r="I51" s="346">
        <v>5</v>
      </c>
      <c r="J51" s="347">
        <v>3</v>
      </c>
      <c r="K51" s="347">
        <v>3</v>
      </c>
      <c r="L51" s="347">
        <v>2</v>
      </c>
      <c r="M51" s="348">
        <v>3</v>
      </c>
    </row>
    <row r="52" spans="2:13" ht="27.75" customHeight="1" x14ac:dyDescent="0.2">
      <c r="B52" s="1188"/>
      <c r="C52" s="1189"/>
      <c r="D52" s="106"/>
      <c r="E52" s="1192" t="s">
        <v>43</v>
      </c>
      <c r="F52" s="1192"/>
      <c r="G52" s="1192"/>
      <c r="H52" s="1193"/>
      <c r="I52" s="346">
        <v>5334</v>
      </c>
      <c r="J52" s="347">
        <v>5350</v>
      </c>
      <c r="K52" s="347">
        <v>5072</v>
      </c>
      <c r="L52" s="347">
        <v>4805</v>
      </c>
      <c r="M52" s="348">
        <v>4626</v>
      </c>
    </row>
    <row r="53" spans="2:13" ht="27.75" customHeight="1" thickBot="1" x14ac:dyDescent="0.25">
      <c r="B53" s="1199" t="s">
        <v>19</v>
      </c>
      <c r="C53" s="1200"/>
      <c r="D53" s="110"/>
      <c r="E53" s="1201" t="s">
        <v>44</v>
      </c>
      <c r="F53" s="1201"/>
      <c r="G53" s="1201"/>
      <c r="H53" s="1202"/>
      <c r="I53" s="349">
        <v>1098</v>
      </c>
      <c r="J53" s="350">
        <v>617</v>
      </c>
      <c r="K53" s="350">
        <v>310</v>
      </c>
      <c r="L53" s="350">
        <v>-337</v>
      </c>
      <c r="M53" s="351">
        <v>-758</v>
      </c>
    </row>
    <row r="54" spans="2:13" ht="27.75" customHeight="1" x14ac:dyDescent="0.2">
      <c r="B54" s="111"/>
      <c r="C54" s="112"/>
      <c r="D54" s="112"/>
      <c r="E54" s="113"/>
      <c r="F54" s="113"/>
      <c r="G54" s="113"/>
      <c r="H54" s="113"/>
      <c r="I54" s="114"/>
      <c r="J54" s="114"/>
      <c r="K54" s="114"/>
      <c r="L54" s="114"/>
      <c r="M54" s="114"/>
    </row>
    <row r="55" spans="2:13" ht="13.2" x14ac:dyDescent="0.2"/>
    <row r="56" spans="2:13" ht="13.5" hidden="1" customHeight="1" x14ac:dyDescent="0.2"/>
    <row r="57" spans="2:13" ht="13.5" hidden="1" customHeight="1" x14ac:dyDescent="0.2"/>
    <row r="58" spans="2:13" ht="13.5" hidden="1" customHeight="1" x14ac:dyDescent="0.2"/>
    <row r="59" spans="2:13" ht="13.5" hidden="1" customHeight="1" x14ac:dyDescent="0.2"/>
    <row r="60" spans="2:13" ht="13.5" hidden="1" customHeight="1" x14ac:dyDescent="0.2"/>
    <row r="61" spans="2:13" ht="13.5" hidden="1" customHeight="1" x14ac:dyDescent="0.2"/>
    <row r="62" spans="2:13" ht="13.5" hidden="1" customHeight="1" x14ac:dyDescent="0.2"/>
    <row r="63" spans="2:13" ht="13.5" hidden="1" customHeight="1" x14ac:dyDescent="0.2"/>
    <row r="64" spans="2:13" ht="13.5" hidden="1" customHeight="1" x14ac:dyDescent="0.2"/>
    <row r="65" ht="13.5" hidden="1" customHeight="1" x14ac:dyDescent="0.2"/>
    <row r="66" ht="13.5" hidden="1" customHeight="1" x14ac:dyDescent="0.2"/>
  </sheetData>
  <sheetProtection algorithmName="SHA-512" hashValue="VlNTYhBif46mQsFykb74vWvuMsL12D/7ZdLDm9HJa3EisFMc9tKqwLhQ4pQxZ75w+yXMK/aYB1fOxqWZr8Z7PQ==" saltValue="8s1+tFynSFXBF69E0xic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5"/>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1306</v>
      </c>
      <c r="G55" s="352">
        <v>1309</v>
      </c>
      <c r="H55" s="353">
        <v>1312</v>
      </c>
    </row>
    <row r="56" spans="2:8" ht="52.5" customHeight="1" x14ac:dyDescent="0.2">
      <c r="B56" s="122"/>
      <c r="C56" s="1213" t="s">
        <v>47</v>
      </c>
      <c r="D56" s="1213"/>
      <c r="E56" s="1214"/>
      <c r="F56" s="354">
        <v>0</v>
      </c>
      <c r="G56" s="354">
        <v>0</v>
      </c>
      <c r="H56" s="355">
        <v>0</v>
      </c>
    </row>
    <row r="57" spans="2:8" ht="53.25" customHeight="1" x14ac:dyDescent="0.2">
      <c r="B57" s="122"/>
      <c r="C57" s="1215" t="s">
        <v>48</v>
      </c>
      <c r="D57" s="1215"/>
      <c r="E57" s="1216"/>
      <c r="F57" s="356">
        <v>1078</v>
      </c>
      <c r="G57" s="356">
        <v>1221</v>
      </c>
      <c r="H57" s="357">
        <v>1278</v>
      </c>
    </row>
    <row r="58" spans="2:8" ht="45.75" customHeight="1" x14ac:dyDescent="0.2">
      <c r="B58" s="123"/>
      <c r="C58" s="1203" t="s">
        <v>546</v>
      </c>
      <c r="D58" s="1204"/>
      <c r="E58" s="1205"/>
      <c r="F58" s="358">
        <v>647</v>
      </c>
      <c r="G58" s="358">
        <v>741</v>
      </c>
      <c r="H58" s="359">
        <v>816</v>
      </c>
    </row>
    <row r="59" spans="2:8" ht="45.75" customHeight="1" x14ac:dyDescent="0.2">
      <c r="B59" s="123"/>
      <c r="C59" s="1203" t="s">
        <v>547</v>
      </c>
      <c r="D59" s="1204"/>
      <c r="E59" s="1205"/>
      <c r="F59" s="358">
        <v>287</v>
      </c>
      <c r="G59" s="358">
        <v>313</v>
      </c>
      <c r="H59" s="359">
        <v>291</v>
      </c>
    </row>
    <row r="60" spans="2:8" ht="45.75" customHeight="1" x14ac:dyDescent="0.2">
      <c r="B60" s="123"/>
      <c r="C60" s="1203" t="s">
        <v>548</v>
      </c>
      <c r="D60" s="1204"/>
      <c r="E60" s="1205"/>
      <c r="F60" s="358">
        <v>60</v>
      </c>
      <c r="G60" s="358">
        <v>80</v>
      </c>
      <c r="H60" s="359">
        <v>80</v>
      </c>
    </row>
    <row r="61" spans="2:8" ht="45.75" customHeight="1" x14ac:dyDescent="0.2">
      <c r="B61" s="123"/>
      <c r="C61" s="1203" t="s">
        <v>549</v>
      </c>
      <c r="D61" s="1204"/>
      <c r="E61" s="1205"/>
      <c r="F61" s="358">
        <v>14</v>
      </c>
      <c r="G61" s="358">
        <v>16</v>
      </c>
      <c r="H61" s="359">
        <v>17</v>
      </c>
    </row>
    <row r="62" spans="2:8" ht="45.75" customHeight="1" thickBot="1" x14ac:dyDescent="0.25">
      <c r="B62" s="124"/>
      <c r="C62" s="1206" t="s">
        <v>550</v>
      </c>
      <c r="D62" s="1207"/>
      <c r="E62" s="1208"/>
      <c r="F62" s="360">
        <v>15</v>
      </c>
      <c r="G62" s="360">
        <v>15</v>
      </c>
      <c r="H62" s="361">
        <v>15</v>
      </c>
    </row>
    <row r="63" spans="2:8" ht="52.5" customHeight="1" thickBot="1" x14ac:dyDescent="0.25">
      <c r="B63" s="125"/>
      <c r="C63" s="1209" t="s">
        <v>49</v>
      </c>
      <c r="D63" s="1209"/>
      <c r="E63" s="1210"/>
      <c r="F63" s="362">
        <v>2384</v>
      </c>
      <c r="G63" s="362">
        <v>2531</v>
      </c>
      <c r="H63" s="363">
        <v>2590</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algorithmName="SHA-512" hashValue="8c86dw8A9ihzreEHtK40KuB1ocNukzTrbiqyWx8jlJ+eZsCjo2STD02oKS6lZtlmpM4AktTLRNzAkW0UWdITTA==" saltValue="90QYjeyoCa3avWfp9I3M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124889</v>
      </c>
      <c r="E3" s="144"/>
      <c r="F3" s="145">
        <v>125391</v>
      </c>
      <c r="G3" s="146"/>
      <c r="H3" s="147"/>
    </row>
    <row r="4" spans="1:8" x14ac:dyDescent="0.2">
      <c r="A4" s="148"/>
      <c r="B4" s="149"/>
      <c r="C4" s="150"/>
      <c r="D4" s="151">
        <v>73711</v>
      </c>
      <c r="E4" s="152"/>
      <c r="F4" s="153">
        <v>68516</v>
      </c>
      <c r="G4" s="154"/>
      <c r="H4" s="155"/>
    </row>
    <row r="5" spans="1:8" x14ac:dyDescent="0.2">
      <c r="A5" s="136" t="s">
        <v>519</v>
      </c>
      <c r="B5" s="141"/>
      <c r="C5" s="142"/>
      <c r="D5" s="143">
        <v>123587</v>
      </c>
      <c r="E5" s="144"/>
      <c r="F5" s="145">
        <v>138402</v>
      </c>
      <c r="G5" s="146"/>
      <c r="H5" s="147"/>
    </row>
    <row r="6" spans="1:8" x14ac:dyDescent="0.2">
      <c r="A6" s="148"/>
      <c r="B6" s="149"/>
      <c r="C6" s="150"/>
      <c r="D6" s="151">
        <v>78184</v>
      </c>
      <c r="E6" s="152"/>
      <c r="F6" s="153">
        <v>70652</v>
      </c>
      <c r="G6" s="154"/>
      <c r="H6" s="155"/>
    </row>
    <row r="7" spans="1:8" x14ac:dyDescent="0.2">
      <c r="A7" s="136" t="s">
        <v>520</v>
      </c>
      <c r="B7" s="141"/>
      <c r="C7" s="142"/>
      <c r="D7" s="143">
        <v>70659</v>
      </c>
      <c r="E7" s="144"/>
      <c r="F7" s="145">
        <v>146367</v>
      </c>
      <c r="G7" s="146"/>
      <c r="H7" s="147"/>
    </row>
    <row r="8" spans="1:8" x14ac:dyDescent="0.2">
      <c r="A8" s="148"/>
      <c r="B8" s="149"/>
      <c r="C8" s="150"/>
      <c r="D8" s="151">
        <v>57840</v>
      </c>
      <c r="E8" s="152"/>
      <c r="F8" s="153">
        <v>79441</v>
      </c>
      <c r="G8" s="154"/>
      <c r="H8" s="155"/>
    </row>
    <row r="9" spans="1:8" x14ac:dyDescent="0.2">
      <c r="A9" s="136" t="s">
        <v>521</v>
      </c>
      <c r="B9" s="141"/>
      <c r="C9" s="142"/>
      <c r="D9" s="143">
        <v>57026</v>
      </c>
      <c r="E9" s="144"/>
      <c r="F9" s="145">
        <v>165181</v>
      </c>
      <c r="G9" s="146"/>
      <c r="H9" s="147"/>
    </row>
    <row r="10" spans="1:8" x14ac:dyDescent="0.2">
      <c r="A10" s="148"/>
      <c r="B10" s="149"/>
      <c r="C10" s="150"/>
      <c r="D10" s="151">
        <v>32457</v>
      </c>
      <c r="E10" s="152"/>
      <c r="F10" s="153">
        <v>82246</v>
      </c>
      <c r="G10" s="154"/>
      <c r="H10" s="155"/>
    </row>
    <row r="11" spans="1:8" x14ac:dyDescent="0.2">
      <c r="A11" s="136" t="s">
        <v>522</v>
      </c>
      <c r="B11" s="141"/>
      <c r="C11" s="142"/>
      <c r="D11" s="143">
        <v>71529</v>
      </c>
      <c r="E11" s="144"/>
      <c r="F11" s="145">
        <v>166234</v>
      </c>
      <c r="G11" s="146"/>
      <c r="H11" s="147"/>
    </row>
    <row r="12" spans="1:8" x14ac:dyDescent="0.2">
      <c r="A12" s="148"/>
      <c r="B12" s="149"/>
      <c r="C12" s="156"/>
      <c r="D12" s="151">
        <v>43685</v>
      </c>
      <c r="E12" s="152"/>
      <c r="F12" s="153">
        <v>89789</v>
      </c>
      <c r="G12" s="154"/>
      <c r="H12" s="155"/>
    </row>
    <row r="13" spans="1:8" x14ac:dyDescent="0.2">
      <c r="A13" s="136"/>
      <c r="B13" s="141"/>
      <c r="C13" s="157"/>
      <c r="D13" s="158">
        <v>89538</v>
      </c>
      <c r="E13" s="159"/>
      <c r="F13" s="160">
        <v>148315</v>
      </c>
      <c r="G13" s="161"/>
      <c r="H13" s="147"/>
    </row>
    <row r="14" spans="1:8" x14ac:dyDescent="0.2">
      <c r="A14" s="148"/>
      <c r="B14" s="149"/>
      <c r="C14" s="150"/>
      <c r="D14" s="151">
        <v>57175</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6.44</v>
      </c>
      <c r="C19" s="162">
        <f>ROUND(VALUE(SUBSTITUTE(実質収支比率等に係る経年分析!G$48,"▲","-")),2)</f>
        <v>7.63</v>
      </c>
      <c r="D19" s="162">
        <f>ROUND(VALUE(SUBSTITUTE(実質収支比率等に係る経年分析!H$48,"▲","-")),2)</f>
        <v>7.7</v>
      </c>
      <c r="E19" s="162">
        <f>ROUND(VALUE(SUBSTITUTE(実質収支比率等に係る経年分析!I$48,"▲","-")),2)</f>
        <v>7.46</v>
      </c>
      <c r="F19" s="162">
        <f>ROUND(VALUE(SUBSTITUTE(実質収支比率等に係る経年分析!J$48,"▲","-")),2)</f>
        <v>7.04</v>
      </c>
    </row>
    <row r="20" spans="1:11" x14ac:dyDescent="0.2">
      <c r="A20" s="162" t="s">
        <v>53</v>
      </c>
      <c r="B20" s="162">
        <f>ROUND(VALUE(SUBSTITUTE(実質収支比率等に係る経年分析!F$47,"▲","-")),2)</f>
        <v>32.28</v>
      </c>
      <c r="C20" s="162">
        <f>ROUND(VALUE(SUBSTITUTE(実質収支比率等に係る経年分析!G$47,"▲","-")),2)</f>
        <v>33.31</v>
      </c>
      <c r="D20" s="162">
        <f>ROUND(VALUE(SUBSTITUTE(実質収支比率等に係る経年分析!H$47,"▲","-")),2)</f>
        <v>36.270000000000003</v>
      </c>
      <c r="E20" s="162">
        <f>ROUND(VALUE(SUBSTITUTE(実質収支比率等に係る経年分析!I$47,"▲","-")),2)</f>
        <v>36.31</v>
      </c>
      <c r="F20" s="162">
        <f>ROUND(VALUE(SUBSTITUTE(実質収支比率等に係る経年分析!J$47,"▲","-")),2)</f>
        <v>35.840000000000003</v>
      </c>
    </row>
    <row r="21" spans="1:11" x14ac:dyDescent="0.2">
      <c r="A21" s="162" t="s">
        <v>54</v>
      </c>
      <c r="B21" s="162">
        <f>IF(ISNUMBER(VALUE(SUBSTITUTE(実質収支比率等に係る経年分析!F$49,"▲","-"))),ROUND(VALUE(SUBSTITUTE(実質収支比率等に係る経年分析!F$49,"▲","-")),2),NA())</f>
        <v>3.77</v>
      </c>
      <c r="C21" s="162">
        <f>IF(ISNUMBER(VALUE(SUBSTITUTE(実質収支比率等に係る経年分析!G$49,"▲","-"))),ROUND(VALUE(SUBSTITUTE(実質収支比率等に係る経年分析!G$49,"▲","-")),2),NA())</f>
        <v>5.41</v>
      </c>
      <c r="D21" s="162">
        <f>IF(ISNUMBER(VALUE(SUBSTITUTE(実質収支比率等に係る経年分析!H$49,"▲","-"))),ROUND(VALUE(SUBSTITUTE(実質収支比率等に係る経年分析!H$49,"▲","-")),2),NA())</f>
        <v>3.03</v>
      </c>
      <c r="E21" s="162">
        <f>IF(ISNUMBER(VALUE(SUBSTITUTE(実質収支比率等に係る経年分析!I$49,"▲","-"))),ROUND(VALUE(SUBSTITUTE(実質収支比率等に係る経年分析!I$49,"▲","-")),2),NA())</f>
        <v>-0.14000000000000001</v>
      </c>
      <c r="F21" s="162">
        <f>IF(ISNUMBER(VALUE(SUBSTITUTE(実質収支比率等に係る経年分析!J$49,"▲","-"))),ROUND(VALUE(SUBSTITUTE(実質収支比率等に係る経年分析!J$49,"▲","-")),2),NA())</f>
        <v>1.25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2.5</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漁業集落排水事業会計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1.05</v>
      </c>
    </row>
    <row r="32" spans="1:11" x14ac:dyDescent="0.2">
      <c r="A32" s="163" t="str">
        <f>IF(連結実質赤字比率に係る赤字・黒字の構成分析!C$38="",NA(),連結実質赤字比率に係る赤字・黒字の構成分析!C$38)</f>
        <v>公共下水道事業会計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1.64</v>
      </c>
    </row>
    <row r="33" spans="1:16" x14ac:dyDescent="0.2">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2.4300000000000002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2.2000000000000002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2.5099999999999998</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3.79</v>
      </c>
    </row>
    <row r="35" spans="1:16" x14ac:dyDescent="0.2">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4.3099999999999996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7.46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428</v>
      </c>
      <c r="E42" s="164"/>
      <c r="F42" s="164"/>
      <c r="G42" s="164">
        <f>'実質公債費比率（分子）の構造'!L$52</f>
        <v>463</v>
      </c>
      <c r="H42" s="164"/>
      <c r="I42" s="164"/>
      <c r="J42" s="164">
        <f>'実質公債費比率（分子）の構造'!M$52</f>
        <v>507</v>
      </c>
      <c r="K42" s="164"/>
      <c r="L42" s="164"/>
      <c r="M42" s="164">
        <f>'実質公債費比率（分子）の構造'!N$52</f>
        <v>511</v>
      </c>
      <c r="N42" s="164"/>
      <c r="O42" s="164"/>
      <c r="P42" s="164">
        <f>'実質公債費比率（分子）の構造'!O$52</f>
        <v>514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v>
      </c>
      <c r="C44" s="164"/>
      <c r="D44" s="164"/>
      <c r="E44" s="164">
        <f>'実質公債費比率（分子）の構造'!L$50</f>
        <v>4</v>
      </c>
      <c r="F44" s="164"/>
      <c r="G44" s="164"/>
      <c r="H44" s="164">
        <f>'実質公債費比率（分子）の構造'!M$50</f>
        <v>3</v>
      </c>
      <c r="I44" s="164"/>
      <c r="J44" s="164"/>
      <c r="K44" s="164">
        <f>'実質公債費比率（分子）の構造'!N$50</f>
        <v>1</v>
      </c>
      <c r="L44" s="164"/>
      <c r="M44" s="164"/>
      <c r="N44" s="164">
        <f>'実質公債費比率（分子）の構造'!O$50</f>
        <v>1</v>
      </c>
      <c r="O44" s="164"/>
      <c r="P44" s="164"/>
    </row>
    <row r="45" spans="1:16" x14ac:dyDescent="0.2">
      <c r="A45" s="164" t="s">
        <v>63</v>
      </c>
      <c r="B45" s="164">
        <f>'実質公債費比率（分子）の構造'!K$49</f>
        <v>71</v>
      </c>
      <c r="C45" s="164"/>
      <c r="D45" s="164"/>
      <c r="E45" s="164">
        <f>'実質公債費比率（分子）の構造'!L$49</f>
        <v>66</v>
      </c>
      <c r="F45" s="164"/>
      <c r="G45" s="164"/>
      <c r="H45" s="164">
        <f>'実質公債費比率（分子）の構造'!M$49</f>
        <v>66</v>
      </c>
      <c r="I45" s="164"/>
      <c r="J45" s="164"/>
      <c r="K45" s="164">
        <f>'実質公債費比率（分子）の構造'!N$49</f>
        <v>57</v>
      </c>
      <c r="L45" s="164"/>
      <c r="M45" s="164"/>
      <c r="N45" s="164">
        <f>'実質公債費比率（分子）の構造'!O$49</f>
        <v>50</v>
      </c>
      <c r="O45" s="164"/>
      <c r="P45" s="164"/>
    </row>
    <row r="46" spans="1:16" x14ac:dyDescent="0.2">
      <c r="A46" s="164" t="s">
        <v>64</v>
      </c>
      <c r="B46" s="164">
        <f>'実質公債費比率（分子）の構造'!K$48</f>
        <v>157</v>
      </c>
      <c r="C46" s="164"/>
      <c r="D46" s="164"/>
      <c r="E46" s="164">
        <f>'実質公債費比率（分子）の構造'!L$48</f>
        <v>169</v>
      </c>
      <c r="F46" s="164"/>
      <c r="G46" s="164"/>
      <c r="H46" s="164">
        <f>'実質公債費比率（分子）の構造'!M$48</f>
        <v>179</v>
      </c>
      <c r="I46" s="164"/>
      <c r="J46" s="164"/>
      <c r="K46" s="164">
        <f>'実質公債費比率（分子）の構造'!N$48</f>
        <v>96</v>
      </c>
      <c r="L46" s="164"/>
      <c r="M46" s="164"/>
      <c r="N46" s="164">
        <f>'実質公債費比率（分子）の構造'!O$48</f>
        <v>88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402</v>
      </c>
      <c r="C49" s="164"/>
      <c r="D49" s="164"/>
      <c r="E49" s="164">
        <f>'実質公債費比率（分子）の構造'!L$45</f>
        <v>469</v>
      </c>
      <c r="F49" s="164"/>
      <c r="G49" s="164"/>
      <c r="H49" s="164">
        <f>'実質公債費比率（分子）の構造'!M$45</f>
        <v>532</v>
      </c>
      <c r="I49" s="164"/>
      <c r="J49" s="164"/>
      <c r="K49" s="164">
        <f>'実質公債費比率（分子）の構造'!N$45</f>
        <v>554</v>
      </c>
      <c r="L49" s="164"/>
      <c r="M49" s="164"/>
      <c r="N49" s="164">
        <f>'実質公債費比率（分子）の構造'!O$45</f>
        <v>555</v>
      </c>
      <c r="O49" s="164"/>
      <c r="P49" s="164"/>
    </row>
    <row r="50" spans="1:16" x14ac:dyDescent="0.2">
      <c r="A50" s="164" t="s">
        <v>67</v>
      </c>
      <c r="B50" s="164" t="e">
        <f>NA()</f>
        <v>#N/A</v>
      </c>
      <c r="C50" s="164">
        <f>IF(ISNUMBER('実質公債費比率（分子）の構造'!K$53),'実質公債費比率（分子）の構造'!K$53,NA())</f>
        <v>206</v>
      </c>
      <c r="D50" s="164" t="e">
        <f>NA()</f>
        <v>#N/A</v>
      </c>
      <c r="E50" s="164" t="e">
        <f>NA()</f>
        <v>#N/A</v>
      </c>
      <c r="F50" s="164">
        <f>IF(ISNUMBER('実質公債費比率（分子）の構造'!L$53),'実質公債費比率（分子）の構造'!L$53,NA())</f>
        <v>245</v>
      </c>
      <c r="G50" s="164" t="e">
        <f>NA()</f>
        <v>#N/A</v>
      </c>
      <c r="H50" s="164" t="e">
        <f>NA()</f>
        <v>#N/A</v>
      </c>
      <c r="I50" s="164">
        <f>IF(ISNUMBER('実質公債費比率（分子）の構造'!M$53),'実質公債費比率（分子）の構造'!M$53,NA())</f>
        <v>273</v>
      </c>
      <c r="J50" s="164" t="e">
        <f>NA()</f>
        <v>#N/A</v>
      </c>
      <c r="K50" s="164" t="e">
        <f>NA()</f>
        <v>#N/A</v>
      </c>
      <c r="L50" s="164">
        <f>IF(ISNUMBER('実質公債費比率（分子）の構造'!N$53),'実質公債費比率（分子）の構造'!N$53,NA())</f>
        <v>197</v>
      </c>
      <c r="M50" s="164" t="e">
        <f>NA()</f>
        <v>#N/A</v>
      </c>
      <c r="N50" s="164" t="e">
        <f>NA()</f>
        <v>#N/A</v>
      </c>
      <c r="O50" s="164">
        <f>IF(ISNUMBER('実質公債費比率（分子）の構造'!O$53),'実質公債費比率（分子）の構造'!O$53,NA())</f>
        <v>180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5334</v>
      </c>
      <c r="E56" s="163"/>
      <c r="F56" s="163"/>
      <c r="G56" s="163">
        <f>'将来負担比率（分子）の構造'!J$52</f>
        <v>5350</v>
      </c>
      <c r="H56" s="163"/>
      <c r="I56" s="163"/>
      <c r="J56" s="163">
        <f>'将来負担比率（分子）の構造'!K$52</f>
        <v>5072</v>
      </c>
      <c r="K56" s="163"/>
      <c r="L56" s="163"/>
      <c r="M56" s="163">
        <f>'将来負担比率（分子）の構造'!L$52</f>
        <v>4805</v>
      </c>
      <c r="N56" s="163"/>
      <c r="O56" s="163"/>
      <c r="P56" s="163">
        <f>'将来負担比率（分子）の構造'!M$52</f>
        <v>4626</v>
      </c>
    </row>
    <row r="57" spans="1:16" x14ac:dyDescent="0.2">
      <c r="A57" s="163" t="s">
        <v>42</v>
      </c>
      <c r="B57" s="163"/>
      <c r="C57" s="163"/>
      <c r="D57" s="163">
        <f>'将来負担比率（分子）の構造'!I$51</f>
        <v>5</v>
      </c>
      <c r="E57" s="163"/>
      <c r="F57" s="163"/>
      <c r="G57" s="163">
        <f>'将来負担比率（分子）の構造'!J$51</f>
        <v>3</v>
      </c>
      <c r="H57" s="163"/>
      <c r="I57" s="163"/>
      <c r="J57" s="163">
        <f>'将来負担比率（分子）の構造'!K$51</f>
        <v>3</v>
      </c>
      <c r="K57" s="163"/>
      <c r="L57" s="163"/>
      <c r="M57" s="163">
        <f>'将来負担比率（分子）の構造'!L$51</f>
        <v>2</v>
      </c>
      <c r="N57" s="163"/>
      <c r="O57" s="163"/>
      <c r="P57" s="163">
        <f>'将来負担比率（分子）の構造'!M$51</f>
        <v>3</v>
      </c>
    </row>
    <row r="58" spans="1:16" x14ac:dyDescent="0.2">
      <c r="A58" s="163" t="s">
        <v>41</v>
      </c>
      <c r="B58" s="163"/>
      <c r="C58" s="163"/>
      <c r="D58" s="163">
        <f>'将来負担比率（分子）の構造'!I$50</f>
        <v>2093</v>
      </c>
      <c r="E58" s="163"/>
      <c r="F58" s="163"/>
      <c r="G58" s="163">
        <f>'将来負担比率（分子）の構造'!J$50</f>
        <v>2407</v>
      </c>
      <c r="H58" s="163"/>
      <c r="I58" s="163"/>
      <c r="J58" s="163">
        <f>'将来負担比率（分子）の構造'!K$50</f>
        <v>2658</v>
      </c>
      <c r="K58" s="163"/>
      <c r="L58" s="163"/>
      <c r="M58" s="163">
        <f>'将来負担比率（分子）の構造'!L$50</f>
        <v>2877</v>
      </c>
      <c r="N58" s="163"/>
      <c r="O58" s="163"/>
      <c r="P58" s="163">
        <f>'将来負担比率（分子）の構造'!M$50</f>
        <v>2972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1275</v>
      </c>
      <c r="C62" s="163"/>
      <c r="D62" s="163"/>
      <c r="E62" s="163">
        <f>'将来負担比率（分子）の構造'!J$45</f>
        <v>1166</v>
      </c>
      <c r="F62" s="163"/>
      <c r="G62" s="163"/>
      <c r="H62" s="163">
        <f>'将来負担比率（分子）の構造'!K$45</f>
        <v>1191</v>
      </c>
      <c r="I62" s="163"/>
      <c r="J62" s="163"/>
      <c r="K62" s="163">
        <f>'将来負担比率（分子）の構造'!L$45</f>
        <v>1093</v>
      </c>
      <c r="L62" s="163"/>
      <c r="M62" s="163"/>
      <c r="N62" s="163">
        <f>'将来負担比率（分子）の構造'!M$45</f>
        <v>1066</v>
      </c>
      <c r="O62" s="163"/>
      <c r="P62" s="163"/>
    </row>
    <row r="63" spans="1:16" x14ac:dyDescent="0.2">
      <c r="A63" s="163" t="s">
        <v>34</v>
      </c>
      <c r="B63" s="163">
        <f>'将来負担比率（分子）の構造'!I$44</f>
        <v>420</v>
      </c>
      <c r="C63" s="163"/>
      <c r="D63" s="163"/>
      <c r="E63" s="163">
        <f>'将来負担比率（分子）の構造'!J$44</f>
        <v>440</v>
      </c>
      <c r="F63" s="163"/>
      <c r="G63" s="163"/>
      <c r="H63" s="163">
        <f>'将来負担比率（分子）の構造'!K$44</f>
        <v>425</v>
      </c>
      <c r="I63" s="163"/>
      <c r="J63" s="163"/>
      <c r="K63" s="163">
        <f>'将来負担比率（分子）の構造'!L$44</f>
        <v>397</v>
      </c>
      <c r="L63" s="163"/>
      <c r="M63" s="163"/>
      <c r="N63" s="163">
        <f>'将来負担比率（分子）の構造'!M$44</f>
        <v>369</v>
      </c>
      <c r="O63" s="163"/>
      <c r="P63" s="163"/>
    </row>
    <row r="64" spans="1:16" x14ac:dyDescent="0.2">
      <c r="A64" s="163" t="s">
        <v>33</v>
      </c>
      <c r="B64" s="163">
        <f>'将来負担比率（分子）の構造'!I$43</f>
        <v>1563</v>
      </c>
      <c r="C64" s="163"/>
      <c r="D64" s="163"/>
      <c r="E64" s="163">
        <f>'将来負担比率（分子）の構造'!J$43</f>
        <v>1520</v>
      </c>
      <c r="F64" s="163"/>
      <c r="G64" s="163"/>
      <c r="H64" s="163">
        <f>'将来負担比率（分子）の構造'!K$43</f>
        <v>1464</v>
      </c>
      <c r="I64" s="163"/>
      <c r="J64" s="163"/>
      <c r="K64" s="163">
        <f>'将来負担比率（分子）の構造'!L$43</f>
        <v>1189</v>
      </c>
      <c r="L64" s="163"/>
      <c r="M64" s="163"/>
      <c r="N64" s="163">
        <f>'将来負担比率（分子）の構造'!M$43</f>
        <v>913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5273</v>
      </c>
      <c r="C66" s="163"/>
      <c r="D66" s="163"/>
      <c r="E66" s="163">
        <f>'将来負担比率（分子）の構造'!J$41</f>
        <v>5250</v>
      </c>
      <c r="F66" s="163"/>
      <c r="G66" s="163"/>
      <c r="H66" s="163">
        <f>'将来負担比率（分子）の構造'!K$41</f>
        <v>4963</v>
      </c>
      <c r="I66" s="163"/>
      <c r="J66" s="163"/>
      <c r="K66" s="163">
        <f>'将来負担比率（分子）の構造'!L$41</f>
        <v>4668</v>
      </c>
      <c r="L66" s="163"/>
      <c r="M66" s="163"/>
      <c r="N66" s="163">
        <f>'将来負担比率（分子）の構造'!M$41</f>
        <v>4496</v>
      </c>
      <c r="O66" s="163"/>
      <c r="P66" s="163"/>
    </row>
    <row r="67" spans="1:16" x14ac:dyDescent="0.2">
      <c r="A67" s="163" t="s">
        <v>71</v>
      </c>
      <c r="B67" s="163" t="e">
        <f>NA()</f>
        <v>#N/A</v>
      </c>
      <c r="C67" s="163">
        <f>IF(ISNUMBER('将来負担比率（分子）の構造'!I$53), IF('将来負担比率（分子）の構造'!I$53 &lt; 0, 0, '将来負担比率（分子）の構造'!I$53), NA())</f>
        <v>1098</v>
      </c>
      <c r="D67" s="163" t="e">
        <f>NA()</f>
        <v>#N/A</v>
      </c>
      <c r="E67" s="163" t="e">
        <f>NA()</f>
        <v>#N/A</v>
      </c>
      <c r="F67" s="163">
        <f>IF(ISNUMBER('将来負担比率（分子）の構造'!J$53), IF('将来負担比率（分子）の構造'!J$53 &lt; 0, 0, '将来負担比率（分子）の構造'!J$53), NA())</f>
        <v>617</v>
      </c>
      <c r="G67" s="163" t="e">
        <f>NA()</f>
        <v>#N/A</v>
      </c>
      <c r="H67" s="163" t="e">
        <f>NA()</f>
        <v>#N/A</v>
      </c>
      <c r="I67" s="163">
        <f>IF(ISNUMBER('将来負担比率（分子）の構造'!K$53), IF('将来負担比率（分子）の構造'!K$53 &lt; 0, 0, '将来負担比率（分子）の構造'!K$53), NA())</f>
        <v>310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1306</v>
      </c>
      <c r="C72" s="167">
        <f>基金残高に係る経年分析!G55</f>
        <v>1309</v>
      </c>
      <c r="D72" s="167">
        <f>基金残高に係る経年分析!H55</f>
        <v>1312</v>
      </c>
    </row>
    <row r="73" spans="1:16" x14ac:dyDescent="0.2">
      <c r="A73" s="166" t="s">
        <v>74</v>
      </c>
      <c r="B73" s="167">
        <f>基金残高に係る経年分析!F56</f>
        <v>0</v>
      </c>
      <c r="C73" s="167">
        <f>基金残高に係る経年分析!G56</f>
        <v>0</v>
      </c>
      <c r="D73" s="167">
        <f>基金残高に係る経年分析!H56</f>
        <v>0</v>
      </c>
    </row>
    <row r="74" spans="1:16" x14ac:dyDescent="0.2">
      <c r="A74" s="166" t="s">
        <v>75</v>
      </c>
      <c r="B74" s="167">
        <f>基金残高に係る経年分析!F57</f>
        <v>1078</v>
      </c>
      <c r="C74" s="167">
        <f>基金残高に係る経年分析!G57</f>
        <v>1221</v>
      </c>
      <c r="D74" s="167">
        <f>基金残高に係る経年分析!H57</f>
        <v>1278</v>
      </c>
    </row>
  </sheetData>
  <sheetProtection algorithmName="SHA-512" hashValue="QkHtqH9WyabBLQ9+WWWCg4yJZ9sHSAP1kNNKIhZ8q4RldNyUibOnNgWkkCqj7FElcRsqWvDKv+6bglboFigVkA==" saltValue="bxdyEXyJKQG76xEwICH7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922952</v>
      </c>
      <c r="S5" s="613"/>
      <c r="T5" s="613"/>
      <c r="U5" s="613"/>
      <c r="V5" s="613"/>
      <c r="W5" s="613"/>
      <c r="X5" s="613"/>
      <c r="Y5" s="614"/>
      <c r="Z5" s="615">
        <v>15.8</v>
      </c>
      <c r="AA5" s="615"/>
      <c r="AB5" s="615"/>
      <c r="AC5" s="615"/>
      <c r="AD5" s="616">
        <v>922952</v>
      </c>
      <c r="AE5" s="616"/>
      <c r="AF5" s="616"/>
      <c r="AG5" s="616"/>
      <c r="AH5" s="616"/>
      <c r="AI5" s="616"/>
      <c r="AJ5" s="616"/>
      <c r="AK5" s="616"/>
      <c r="AL5" s="617">
        <v>24.9</v>
      </c>
      <c r="AM5" s="618"/>
      <c r="AN5" s="618"/>
      <c r="AO5" s="619"/>
      <c r="AP5" s="609" t="s">
        <v>216</v>
      </c>
      <c r="AQ5" s="610"/>
      <c r="AR5" s="610"/>
      <c r="AS5" s="610"/>
      <c r="AT5" s="610"/>
      <c r="AU5" s="610"/>
      <c r="AV5" s="610"/>
      <c r="AW5" s="610"/>
      <c r="AX5" s="610"/>
      <c r="AY5" s="610"/>
      <c r="AZ5" s="610"/>
      <c r="BA5" s="610"/>
      <c r="BB5" s="610"/>
      <c r="BC5" s="610"/>
      <c r="BD5" s="610"/>
      <c r="BE5" s="610"/>
      <c r="BF5" s="611"/>
      <c r="BG5" s="623">
        <v>905079</v>
      </c>
      <c r="BH5" s="624"/>
      <c r="BI5" s="624"/>
      <c r="BJ5" s="624"/>
      <c r="BK5" s="624"/>
      <c r="BL5" s="624"/>
      <c r="BM5" s="624"/>
      <c r="BN5" s="625"/>
      <c r="BO5" s="626">
        <v>98.1</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64129</v>
      </c>
      <c r="S6" s="624"/>
      <c r="T6" s="624"/>
      <c r="U6" s="624"/>
      <c r="V6" s="624"/>
      <c r="W6" s="624"/>
      <c r="X6" s="624"/>
      <c r="Y6" s="625"/>
      <c r="Z6" s="626">
        <v>1.1000000000000001</v>
      </c>
      <c r="AA6" s="626"/>
      <c r="AB6" s="626"/>
      <c r="AC6" s="626"/>
      <c r="AD6" s="627">
        <v>64129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905079</v>
      </c>
      <c r="BH6" s="624"/>
      <c r="BI6" s="624"/>
      <c r="BJ6" s="624"/>
      <c r="BK6" s="624"/>
      <c r="BL6" s="624"/>
      <c r="BM6" s="624"/>
      <c r="BN6" s="625"/>
      <c r="BO6" s="626">
        <v>98.1</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57790</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57790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332</v>
      </c>
      <c r="S7" s="624"/>
      <c r="T7" s="624"/>
      <c r="U7" s="624"/>
      <c r="V7" s="624"/>
      <c r="W7" s="624"/>
      <c r="X7" s="624"/>
      <c r="Y7" s="625"/>
      <c r="Z7" s="626">
        <v>0</v>
      </c>
      <c r="AA7" s="626"/>
      <c r="AB7" s="626"/>
      <c r="AC7" s="626"/>
      <c r="AD7" s="627">
        <v>332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269808</v>
      </c>
      <c r="BH7" s="624"/>
      <c r="BI7" s="624"/>
      <c r="BJ7" s="624"/>
      <c r="BK7" s="624"/>
      <c r="BL7" s="624"/>
      <c r="BM7" s="624"/>
      <c r="BN7" s="625"/>
      <c r="BO7" s="626">
        <v>29.2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1085349</v>
      </c>
      <c r="CS7" s="624"/>
      <c r="CT7" s="624"/>
      <c r="CU7" s="624"/>
      <c r="CV7" s="624"/>
      <c r="CW7" s="624"/>
      <c r="CX7" s="624"/>
      <c r="CY7" s="625"/>
      <c r="CZ7" s="626">
        <v>19.5</v>
      </c>
      <c r="DA7" s="626"/>
      <c r="DB7" s="626"/>
      <c r="DC7" s="626"/>
      <c r="DD7" s="632">
        <v>29662</v>
      </c>
      <c r="DE7" s="624"/>
      <c r="DF7" s="624"/>
      <c r="DG7" s="624"/>
      <c r="DH7" s="624"/>
      <c r="DI7" s="624"/>
      <c r="DJ7" s="624"/>
      <c r="DK7" s="624"/>
      <c r="DL7" s="624"/>
      <c r="DM7" s="624"/>
      <c r="DN7" s="624"/>
      <c r="DO7" s="624"/>
      <c r="DP7" s="625"/>
      <c r="DQ7" s="632">
        <v>844851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6137</v>
      </c>
      <c r="S8" s="624"/>
      <c r="T8" s="624"/>
      <c r="U8" s="624"/>
      <c r="V8" s="624"/>
      <c r="W8" s="624"/>
      <c r="X8" s="624"/>
      <c r="Y8" s="625"/>
      <c r="Z8" s="626">
        <v>0.1</v>
      </c>
      <c r="AA8" s="626"/>
      <c r="AB8" s="626"/>
      <c r="AC8" s="626"/>
      <c r="AD8" s="627">
        <v>6137</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12960</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1320899</v>
      </c>
      <c r="CS8" s="624"/>
      <c r="CT8" s="624"/>
      <c r="CU8" s="624"/>
      <c r="CV8" s="624"/>
      <c r="CW8" s="624"/>
      <c r="CX8" s="624"/>
      <c r="CY8" s="625"/>
      <c r="CZ8" s="626">
        <v>23.7</v>
      </c>
      <c r="DA8" s="626"/>
      <c r="DB8" s="626"/>
      <c r="DC8" s="626"/>
      <c r="DD8" s="632">
        <v>41391</v>
      </c>
      <c r="DE8" s="624"/>
      <c r="DF8" s="624"/>
      <c r="DG8" s="624"/>
      <c r="DH8" s="624"/>
      <c r="DI8" s="624"/>
      <c r="DJ8" s="624"/>
      <c r="DK8" s="624"/>
      <c r="DL8" s="624"/>
      <c r="DM8" s="624"/>
      <c r="DN8" s="624"/>
      <c r="DO8" s="624"/>
      <c r="DP8" s="625"/>
      <c r="DQ8" s="632">
        <v>858104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10567</v>
      </c>
      <c r="S9" s="624"/>
      <c r="T9" s="624"/>
      <c r="U9" s="624"/>
      <c r="V9" s="624"/>
      <c r="W9" s="624"/>
      <c r="X9" s="624"/>
      <c r="Y9" s="625"/>
      <c r="Z9" s="626">
        <v>0.2</v>
      </c>
      <c r="AA9" s="626"/>
      <c r="AB9" s="626"/>
      <c r="AC9" s="626"/>
      <c r="AD9" s="627">
        <v>10567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222120</v>
      </c>
      <c r="BH9" s="624"/>
      <c r="BI9" s="624"/>
      <c r="BJ9" s="624"/>
      <c r="BK9" s="624"/>
      <c r="BL9" s="624"/>
      <c r="BM9" s="624"/>
      <c r="BN9" s="625"/>
      <c r="BO9" s="626">
        <v>24.1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601828</v>
      </c>
      <c r="CS9" s="624"/>
      <c r="CT9" s="624"/>
      <c r="CU9" s="624"/>
      <c r="CV9" s="624"/>
      <c r="CW9" s="624"/>
      <c r="CX9" s="624"/>
      <c r="CY9" s="625"/>
      <c r="CZ9" s="626">
        <v>10.8</v>
      </c>
      <c r="DA9" s="626"/>
      <c r="DB9" s="626"/>
      <c r="DC9" s="626"/>
      <c r="DD9" s="632">
        <v>1332</v>
      </c>
      <c r="DE9" s="624"/>
      <c r="DF9" s="624"/>
      <c r="DG9" s="624"/>
      <c r="DH9" s="624"/>
      <c r="DI9" s="624"/>
      <c r="DJ9" s="624"/>
      <c r="DK9" s="624"/>
      <c r="DL9" s="624"/>
      <c r="DM9" s="624"/>
      <c r="DN9" s="624"/>
      <c r="DO9" s="624"/>
      <c r="DP9" s="625"/>
      <c r="DQ9" s="632">
        <v>536739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21841</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199646</v>
      </c>
      <c r="S11" s="624"/>
      <c r="T11" s="624"/>
      <c r="U11" s="624"/>
      <c r="V11" s="624"/>
      <c r="W11" s="624"/>
      <c r="X11" s="624"/>
      <c r="Y11" s="625"/>
      <c r="Z11" s="628">
        <v>3.4</v>
      </c>
      <c r="AA11" s="629"/>
      <c r="AB11" s="629"/>
      <c r="AC11" s="635"/>
      <c r="AD11" s="632">
        <v>199646</v>
      </c>
      <c r="AE11" s="624"/>
      <c r="AF11" s="624"/>
      <c r="AG11" s="624"/>
      <c r="AH11" s="624"/>
      <c r="AI11" s="624"/>
      <c r="AJ11" s="624"/>
      <c r="AK11" s="625"/>
      <c r="AL11" s="628">
        <v>5.4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12887</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195847</v>
      </c>
      <c r="CS11" s="624"/>
      <c r="CT11" s="624"/>
      <c r="CU11" s="624"/>
      <c r="CV11" s="624"/>
      <c r="CW11" s="624"/>
      <c r="CX11" s="624"/>
      <c r="CY11" s="625"/>
      <c r="CZ11" s="626">
        <v>3.5</v>
      </c>
      <c r="DA11" s="626"/>
      <c r="DB11" s="626"/>
      <c r="DC11" s="626"/>
      <c r="DD11" s="632">
        <v>31496</v>
      </c>
      <c r="DE11" s="624"/>
      <c r="DF11" s="624"/>
      <c r="DG11" s="624"/>
      <c r="DH11" s="624"/>
      <c r="DI11" s="624"/>
      <c r="DJ11" s="624"/>
      <c r="DK11" s="624"/>
      <c r="DL11" s="624"/>
      <c r="DM11" s="624"/>
      <c r="DN11" s="624"/>
      <c r="DO11" s="624"/>
      <c r="DP11" s="625"/>
      <c r="DQ11" s="632">
        <v>149401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2815</v>
      </c>
      <c r="S12" s="624"/>
      <c r="T12" s="624"/>
      <c r="U12" s="624"/>
      <c r="V12" s="624"/>
      <c r="W12" s="624"/>
      <c r="X12" s="624"/>
      <c r="Y12" s="625"/>
      <c r="Z12" s="626">
        <v>0</v>
      </c>
      <c r="AA12" s="626"/>
      <c r="AB12" s="626"/>
      <c r="AC12" s="626"/>
      <c r="AD12" s="627">
        <v>2815</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552632</v>
      </c>
      <c r="BH12" s="624"/>
      <c r="BI12" s="624"/>
      <c r="BJ12" s="624"/>
      <c r="BK12" s="624"/>
      <c r="BL12" s="624"/>
      <c r="BM12" s="624"/>
      <c r="BN12" s="625"/>
      <c r="BO12" s="626">
        <v>59.9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276421</v>
      </c>
      <c r="CS12" s="624"/>
      <c r="CT12" s="624"/>
      <c r="CU12" s="624"/>
      <c r="CV12" s="624"/>
      <c r="CW12" s="624"/>
      <c r="CX12" s="624"/>
      <c r="CY12" s="625"/>
      <c r="CZ12" s="626">
        <v>5</v>
      </c>
      <c r="DA12" s="626"/>
      <c r="DB12" s="626"/>
      <c r="DC12" s="626"/>
      <c r="DD12" s="632">
        <v>13030</v>
      </c>
      <c r="DE12" s="624"/>
      <c r="DF12" s="624"/>
      <c r="DG12" s="624"/>
      <c r="DH12" s="624"/>
      <c r="DI12" s="624"/>
      <c r="DJ12" s="624"/>
      <c r="DK12" s="624"/>
      <c r="DL12" s="624"/>
      <c r="DM12" s="624"/>
      <c r="DN12" s="624"/>
      <c r="DO12" s="624"/>
      <c r="DP12" s="625"/>
      <c r="DQ12" s="632">
        <v>230660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551838</v>
      </c>
      <c r="BH13" s="624"/>
      <c r="BI13" s="624"/>
      <c r="BJ13" s="624"/>
      <c r="BK13" s="624"/>
      <c r="BL13" s="624"/>
      <c r="BM13" s="624"/>
      <c r="BN13" s="625"/>
      <c r="BO13" s="626">
        <v>59.8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657837</v>
      </c>
      <c r="CS13" s="624"/>
      <c r="CT13" s="624"/>
      <c r="CU13" s="624"/>
      <c r="CV13" s="624"/>
      <c r="CW13" s="624"/>
      <c r="CX13" s="624"/>
      <c r="CY13" s="625"/>
      <c r="CZ13" s="626">
        <v>11.8</v>
      </c>
      <c r="DA13" s="626"/>
      <c r="DB13" s="626"/>
      <c r="DC13" s="626"/>
      <c r="DD13" s="632">
        <v>336240</v>
      </c>
      <c r="DE13" s="624"/>
      <c r="DF13" s="624"/>
      <c r="DG13" s="624"/>
      <c r="DH13" s="624"/>
      <c r="DI13" s="624"/>
      <c r="DJ13" s="624"/>
      <c r="DK13" s="624"/>
      <c r="DL13" s="624"/>
      <c r="DM13" s="624"/>
      <c r="DN13" s="624"/>
      <c r="DO13" s="624"/>
      <c r="DP13" s="625"/>
      <c r="DQ13" s="632">
        <v>320494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35852</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310498</v>
      </c>
      <c r="CS14" s="624"/>
      <c r="CT14" s="624"/>
      <c r="CU14" s="624"/>
      <c r="CV14" s="624"/>
      <c r="CW14" s="624"/>
      <c r="CX14" s="624"/>
      <c r="CY14" s="625"/>
      <c r="CZ14" s="626">
        <v>5.6</v>
      </c>
      <c r="DA14" s="626"/>
      <c r="DB14" s="626"/>
      <c r="DC14" s="626"/>
      <c r="DD14" s="632">
        <v>1472</v>
      </c>
      <c r="DE14" s="624"/>
      <c r="DF14" s="624"/>
      <c r="DG14" s="624"/>
      <c r="DH14" s="624"/>
      <c r="DI14" s="624"/>
      <c r="DJ14" s="624"/>
      <c r="DK14" s="624"/>
      <c r="DL14" s="624"/>
      <c r="DM14" s="624"/>
      <c r="DN14" s="624"/>
      <c r="DO14" s="624"/>
      <c r="DP14" s="625"/>
      <c r="DQ14" s="632">
        <v>295537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8808</v>
      </c>
      <c r="S15" s="624"/>
      <c r="T15" s="624"/>
      <c r="U15" s="624"/>
      <c r="V15" s="624"/>
      <c r="W15" s="624"/>
      <c r="X15" s="624"/>
      <c r="Y15" s="625"/>
      <c r="Z15" s="626">
        <v>0.2</v>
      </c>
      <c r="AA15" s="626"/>
      <c r="AB15" s="626"/>
      <c r="AC15" s="626"/>
      <c r="AD15" s="627">
        <v>8808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46787</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452272</v>
      </c>
      <c r="CS15" s="624"/>
      <c r="CT15" s="624"/>
      <c r="CU15" s="624"/>
      <c r="CV15" s="624"/>
      <c r="CW15" s="624"/>
      <c r="CX15" s="624"/>
      <c r="CY15" s="625"/>
      <c r="CZ15" s="626">
        <v>8.1</v>
      </c>
      <c r="DA15" s="626"/>
      <c r="DB15" s="626"/>
      <c r="DC15" s="626"/>
      <c r="DD15" s="632">
        <v>70402</v>
      </c>
      <c r="DE15" s="624"/>
      <c r="DF15" s="624"/>
      <c r="DG15" s="624"/>
      <c r="DH15" s="624"/>
      <c r="DI15" s="624"/>
      <c r="DJ15" s="624"/>
      <c r="DK15" s="624"/>
      <c r="DL15" s="624"/>
      <c r="DM15" s="624"/>
      <c r="DN15" s="624"/>
      <c r="DO15" s="624"/>
      <c r="DP15" s="625"/>
      <c r="DQ15" s="632">
        <v>355534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18397</v>
      </c>
      <c r="S16" s="624"/>
      <c r="T16" s="624"/>
      <c r="U16" s="624"/>
      <c r="V16" s="624"/>
      <c r="W16" s="624"/>
      <c r="X16" s="624"/>
      <c r="Y16" s="625"/>
      <c r="Z16" s="626">
        <v>0.3</v>
      </c>
      <c r="AA16" s="626"/>
      <c r="AB16" s="626"/>
      <c r="AC16" s="626"/>
      <c r="AD16" s="627">
        <v>18397</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5579</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5579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29071</v>
      </c>
      <c r="S17" s="624"/>
      <c r="T17" s="624"/>
      <c r="U17" s="624"/>
      <c r="V17" s="624"/>
      <c r="W17" s="624"/>
      <c r="X17" s="624"/>
      <c r="Y17" s="625"/>
      <c r="Z17" s="626">
        <v>0.5</v>
      </c>
      <c r="AA17" s="626"/>
      <c r="AB17" s="626"/>
      <c r="AC17" s="626"/>
      <c r="AD17" s="627">
        <v>29071</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609251</v>
      </c>
      <c r="CS17" s="624"/>
      <c r="CT17" s="624"/>
      <c r="CU17" s="624"/>
      <c r="CV17" s="624"/>
      <c r="CW17" s="624"/>
      <c r="CX17" s="624"/>
      <c r="CY17" s="625"/>
      <c r="CZ17" s="626">
        <v>10.9</v>
      </c>
      <c r="DA17" s="626"/>
      <c r="DB17" s="626"/>
      <c r="DC17" s="626"/>
      <c r="DD17" s="632" t="s">
        <v>122</v>
      </c>
      <c r="DE17" s="624"/>
      <c r="DF17" s="624"/>
      <c r="DG17" s="624"/>
      <c r="DH17" s="624"/>
      <c r="DI17" s="624"/>
      <c r="DJ17" s="624"/>
      <c r="DK17" s="624"/>
      <c r="DL17" s="624"/>
      <c r="DM17" s="624"/>
      <c r="DN17" s="624"/>
      <c r="DO17" s="624"/>
      <c r="DP17" s="625"/>
      <c r="DQ17" s="632">
        <v>608307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2421</v>
      </c>
      <c r="S18" s="624"/>
      <c r="T18" s="624"/>
      <c r="U18" s="624"/>
      <c r="V18" s="624"/>
      <c r="W18" s="624"/>
      <c r="X18" s="624"/>
      <c r="Y18" s="625"/>
      <c r="Z18" s="626">
        <v>0</v>
      </c>
      <c r="AA18" s="626"/>
      <c r="AB18" s="626"/>
      <c r="AC18" s="626"/>
      <c r="AD18" s="627">
        <v>2421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26315</v>
      </c>
      <c r="S19" s="624"/>
      <c r="T19" s="624"/>
      <c r="U19" s="624"/>
      <c r="V19" s="624"/>
      <c r="W19" s="624"/>
      <c r="X19" s="624"/>
      <c r="Y19" s="625"/>
      <c r="Z19" s="626">
        <v>0.5</v>
      </c>
      <c r="AA19" s="626"/>
      <c r="AB19" s="626"/>
      <c r="AC19" s="626"/>
      <c r="AD19" s="627">
        <v>26315</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17873</v>
      </c>
      <c r="BH19" s="624"/>
      <c r="BI19" s="624"/>
      <c r="BJ19" s="624"/>
      <c r="BK19" s="624"/>
      <c r="BL19" s="624"/>
      <c r="BM19" s="624"/>
      <c r="BN19" s="625"/>
      <c r="BO19" s="626">
        <v>1.9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335</v>
      </c>
      <c r="S20" s="624"/>
      <c r="T20" s="624"/>
      <c r="U20" s="624"/>
      <c r="V20" s="624"/>
      <c r="W20" s="624"/>
      <c r="X20" s="624"/>
      <c r="Y20" s="625"/>
      <c r="Z20" s="626">
        <v>0</v>
      </c>
      <c r="AA20" s="626"/>
      <c r="AB20" s="626"/>
      <c r="AC20" s="626"/>
      <c r="AD20" s="627">
        <v>335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17873</v>
      </c>
      <c r="BH20" s="624"/>
      <c r="BI20" s="624"/>
      <c r="BJ20" s="624"/>
      <c r="BK20" s="624"/>
      <c r="BL20" s="624"/>
      <c r="BM20" s="624"/>
      <c r="BN20" s="625"/>
      <c r="BO20" s="626">
        <v>1.9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5573571</v>
      </c>
      <c r="CS20" s="624"/>
      <c r="CT20" s="624"/>
      <c r="CU20" s="624"/>
      <c r="CV20" s="624"/>
      <c r="CW20" s="624"/>
      <c r="CX20" s="624"/>
      <c r="CY20" s="625"/>
      <c r="CZ20" s="626">
        <v>100</v>
      </c>
      <c r="DA20" s="626"/>
      <c r="DB20" s="626"/>
      <c r="DC20" s="626"/>
      <c r="DD20" s="632">
        <v>525025</v>
      </c>
      <c r="DE20" s="624"/>
      <c r="DF20" s="624"/>
      <c r="DG20" s="624"/>
      <c r="DH20" s="624"/>
      <c r="DI20" s="624"/>
      <c r="DJ20" s="624"/>
      <c r="DK20" s="624"/>
      <c r="DL20" s="624"/>
      <c r="DM20" s="624"/>
      <c r="DN20" s="624"/>
      <c r="DO20" s="624"/>
      <c r="DP20" s="625"/>
      <c r="DQ20" s="632">
        <v>4262996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2640260</v>
      </c>
      <c r="S21" s="624"/>
      <c r="T21" s="624"/>
      <c r="U21" s="624"/>
      <c r="V21" s="624"/>
      <c r="W21" s="624"/>
      <c r="X21" s="624"/>
      <c r="Y21" s="625"/>
      <c r="Z21" s="626">
        <v>45.3</v>
      </c>
      <c r="AA21" s="626"/>
      <c r="AB21" s="626"/>
      <c r="AC21" s="626"/>
      <c r="AD21" s="627">
        <v>2430814</v>
      </c>
      <c r="AE21" s="627"/>
      <c r="AF21" s="627"/>
      <c r="AG21" s="627"/>
      <c r="AH21" s="627"/>
      <c r="AI21" s="627"/>
      <c r="AJ21" s="627"/>
      <c r="AK21" s="627"/>
      <c r="AL21" s="628">
        <v>65.7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17873</v>
      </c>
      <c r="BH21" s="624"/>
      <c r="BI21" s="624"/>
      <c r="BJ21" s="624"/>
      <c r="BK21" s="624"/>
      <c r="BL21" s="624"/>
      <c r="BM21" s="624"/>
      <c r="BN21" s="625"/>
      <c r="BO21" s="626">
        <v>1.9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2430814</v>
      </c>
      <c r="S22" s="624"/>
      <c r="T22" s="624"/>
      <c r="U22" s="624"/>
      <c r="V22" s="624"/>
      <c r="W22" s="624"/>
      <c r="X22" s="624"/>
      <c r="Y22" s="625"/>
      <c r="Z22" s="626">
        <v>41.7</v>
      </c>
      <c r="AA22" s="626"/>
      <c r="AB22" s="626"/>
      <c r="AC22" s="626"/>
      <c r="AD22" s="627">
        <v>2430814</v>
      </c>
      <c r="AE22" s="627"/>
      <c r="AF22" s="627"/>
      <c r="AG22" s="627"/>
      <c r="AH22" s="627"/>
      <c r="AI22" s="627"/>
      <c r="AJ22" s="627"/>
      <c r="AK22" s="627"/>
      <c r="AL22" s="628">
        <v>65.7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209446</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2076018</v>
      </c>
      <c r="CS24" s="613"/>
      <c r="CT24" s="613"/>
      <c r="CU24" s="613"/>
      <c r="CV24" s="613"/>
      <c r="CW24" s="613"/>
      <c r="CX24" s="613"/>
      <c r="CY24" s="614"/>
      <c r="CZ24" s="617">
        <v>37.200000000000003</v>
      </c>
      <c r="DA24" s="618"/>
      <c r="DB24" s="618"/>
      <c r="DC24" s="634"/>
      <c r="DD24" s="658">
        <v>1776619</v>
      </c>
      <c r="DE24" s="613"/>
      <c r="DF24" s="613"/>
      <c r="DG24" s="613"/>
      <c r="DH24" s="613"/>
      <c r="DI24" s="613"/>
      <c r="DJ24" s="613"/>
      <c r="DK24" s="614"/>
      <c r="DL24" s="658">
        <v>1546606</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3903114</v>
      </c>
      <c r="S25" s="624"/>
      <c r="T25" s="624"/>
      <c r="U25" s="624"/>
      <c r="V25" s="624"/>
      <c r="W25" s="624"/>
      <c r="X25" s="624"/>
      <c r="Y25" s="625"/>
      <c r="Z25" s="626">
        <v>66.900000000000006</v>
      </c>
      <c r="AA25" s="626"/>
      <c r="AB25" s="626"/>
      <c r="AC25" s="626"/>
      <c r="AD25" s="627">
        <v>3693668</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1006230</v>
      </c>
      <c r="CS25" s="655"/>
      <c r="CT25" s="655"/>
      <c r="CU25" s="655"/>
      <c r="CV25" s="655"/>
      <c r="CW25" s="655"/>
      <c r="CX25" s="655"/>
      <c r="CY25" s="656"/>
      <c r="CZ25" s="628">
        <v>18.100000000000001</v>
      </c>
      <c r="DA25" s="653"/>
      <c r="DB25" s="653"/>
      <c r="DC25" s="657"/>
      <c r="DD25" s="632">
        <v>958326</v>
      </c>
      <c r="DE25" s="655"/>
      <c r="DF25" s="655"/>
      <c r="DG25" s="655"/>
      <c r="DH25" s="655"/>
      <c r="DI25" s="655"/>
      <c r="DJ25" s="655"/>
      <c r="DK25" s="656"/>
      <c r="DL25" s="632">
        <v>838716</v>
      </c>
      <c r="DM25" s="655"/>
      <c r="DN25" s="655"/>
      <c r="DO25" s="655"/>
      <c r="DP25" s="655"/>
      <c r="DQ25" s="655"/>
      <c r="DR25" s="655"/>
      <c r="DS25" s="655"/>
      <c r="DT25" s="655"/>
      <c r="DU25" s="655"/>
      <c r="DV25" s="656"/>
      <c r="DW25" s="628">
        <v>22.7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577510</v>
      </c>
      <c r="CS26" s="624"/>
      <c r="CT26" s="624"/>
      <c r="CU26" s="624"/>
      <c r="CV26" s="624"/>
      <c r="CW26" s="624"/>
      <c r="CX26" s="624"/>
      <c r="CY26" s="625"/>
      <c r="CZ26" s="628">
        <v>10.4</v>
      </c>
      <c r="DA26" s="653"/>
      <c r="DB26" s="653"/>
      <c r="DC26" s="657"/>
      <c r="DD26" s="632">
        <v>546786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44595</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922952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460537</v>
      </c>
      <c r="CS27" s="655"/>
      <c r="CT27" s="655"/>
      <c r="CU27" s="655"/>
      <c r="CV27" s="655"/>
      <c r="CW27" s="655"/>
      <c r="CX27" s="655"/>
      <c r="CY27" s="656"/>
      <c r="CZ27" s="628">
        <v>8.3000000000000007</v>
      </c>
      <c r="DA27" s="653"/>
      <c r="DB27" s="653"/>
      <c r="DC27" s="657"/>
      <c r="DD27" s="632">
        <v>209986</v>
      </c>
      <c r="DE27" s="655"/>
      <c r="DF27" s="655"/>
      <c r="DG27" s="655"/>
      <c r="DH27" s="655"/>
      <c r="DI27" s="655"/>
      <c r="DJ27" s="655"/>
      <c r="DK27" s="656"/>
      <c r="DL27" s="632">
        <v>153361</v>
      </c>
      <c r="DM27" s="655"/>
      <c r="DN27" s="655"/>
      <c r="DO27" s="655"/>
      <c r="DP27" s="655"/>
      <c r="DQ27" s="655"/>
      <c r="DR27" s="655"/>
      <c r="DS27" s="655"/>
      <c r="DT27" s="655"/>
      <c r="DU27" s="655"/>
      <c r="DV27" s="656"/>
      <c r="DW27" s="628">
        <v>4.0999999999999996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33568</v>
      </c>
      <c r="S28" s="624"/>
      <c r="T28" s="624"/>
      <c r="U28" s="624"/>
      <c r="V28" s="624"/>
      <c r="W28" s="624"/>
      <c r="X28" s="624"/>
      <c r="Y28" s="625"/>
      <c r="Z28" s="626">
        <v>0.6</v>
      </c>
      <c r="AA28" s="626"/>
      <c r="AB28" s="626"/>
      <c r="AC28" s="626"/>
      <c r="AD28" s="627">
        <v>5973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609251</v>
      </c>
      <c r="CS28" s="624"/>
      <c r="CT28" s="624"/>
      <c r="CU28" s="624"/>
      <c r="CV28" s="624"/>
      <c r="CW28" s="624"/>
      <c r="CX28" s="624"/>
      <c r="CY28" s="625"/>
      <c r="CZ28" s="628">
        <v>10.9</v>
      </c>
      <c r="DA28" s="653"/>
      <c r="DB28" s="653"/>
      <c r="DC28" s="657"/>
      <c r="DD28" s="632">
        <v>608307</v>
      </c>
      <c r="DE28" s="624"/>
      <c r="DF28" s="624"/>
      <c r="DG28" s="624"/>
      <c r="DH28" s="624"/>
      <c r="DI28" s="624"/>
      <c r="DJ28" s="624"/>
      <c r="DK28" s="625"/>
      <c r="DL28" s="632">
        <v>554529</v>
      </c>
      <c r="DM28" s="624"/>
      <c r="DN28" s="624"/>
      <c r="DO28" s="624"/>
      <c r="DP28" s="624"/>
      <c r="DQ28" s="624"/>
      <c r="DR28" s="624"/>
      <c r="DS28" s="624"/>
      <c r="DT28" s="624"/>
      <c r="DU28" s="624"/>
      <c r="DV28" s="625"/>
      <c r="DW28" s="628">
        <v>15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27469</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609251</v>
      </c>
      <c r="CS29" s="655"/>
      <c r="CT29" s="655"/>
      <c r="CU29" s="655"/>
      <c r="CV29" s="655"/>
      <c r="CW29" s="655"/>
      <c r="CX29" s="655"/>
      <c r="CY29" s="656"/>
      <c r="CZ29" s="628">
        <v>10.9</v>
      </c>
      <c r="DA29" s="653"/>
      <c r="DB29" s="653"/>
      <c r="DC29" s="657"/>
      <c r="DD29" s="632">
        <v>608307</v>
      </c>
      <c r="DE29" s="655"/>
      <c r="DF29" s="655"/>
      <c r="DG29" s="655"/>
      <c r="DH29" s="655"/>
      <c r="DI29" s="655"/>
      <c r="DJ29" s="655"/>
      <c r="DK29" s="656"/>
      <c r="DL29" s="632">
        <v>554529</v>
      </c>
      <c r="DM29" s="655"/>
      <c r="DN29" s="655"/>
      <c r="DO29" s="655"/>
      <c r="DP29" s="655"/>
      <c r="DQ29" s="655"/>
      <c r="DR29" s="655"/>
      <c r="DS29" s="655"/>
      <c r="DT29" s="655"/>
      <c r="DU29" s="655"/>
      <c r="DV29" s="656"/>
      <c r="DW29" s="628">
        <v>15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406852</v>
      </c>
      <c r="S30" s="624"/>
      <c r="T30" s="624"/>
      <c r="U30" s="624"/>
      <c r="V30" s="624"/>
      <c r="W30" s="624"/>
      <c r="X30" s="624"/>
      <c r="Y30" s="625"/>
      <c r="Z30" s="626">
        <v>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595958</v>
      </c>
      <c r="CS30" s="624"/>
      <c r="CT30" s="624"/>
      <c r="CU30" s="624"/>
      <c r="CV30" s="624"/>
      <c r="CW30" s="624"/>
      <c r="CX30" s="624"/>
      <c r="CY30" s="625"/>
      <c r="CZ30" s="628">
        <v>10.7</v>
      </c>
      <c r="DA30" s="653"/>
      <c r="DB30" s="653"/>
      <c r="DC30" s="657"/>
      <c r="DD30" s="632">
        <v>595048</v>
      </c>
      <c r="DE30" s="624"/>
      <c r="DF30" s="624"/>
      <c r="DG30" s="624"/>
      <c r="DH30" s="624"/>
      <c r="DI30" s="624"/>
      <c r="DJ30" s="624"/>
      <c r="DK30" s="625"/>
      <c r="DL30" s="632">
        <v>541784</v>
      </c>
      <c r="DM30" s="624"/>
      <c r="DN30" s="624"/>
      <c r="DO30" s="624"/>
      <c r="DP30" s="624"/>
      <c r="DQ30" s="624"/>
      <c r="DR30" s="624"/>
      <c r="DS30" s="624"/>
      <c r="DT30" s="624"/>
      <c r="DU30" s="624"/>
      <c r="DV30" s="625"/>
      <c r="DW30" s="628">
        <v>14.6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98.2</v>
      </c>
      <c r="BN31" s="667"/>
      <c r="BO31" s="667"/>
      <c r="BP31" s="667"/>
      <c r="BQ31" s="668"/>
      <c r="BR31" s="679">
        <v>99.1</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13293</v>
      </c>
      <c r="CS31" s="655"/>
      <c r="CT31" s="655"/>
      <c r="CU31" s="655"/>
      <c r="CV31" s="655"/>
      <c r="CW31" s="655"/>
      <c r="CX31" s="655"/>
      <c r="CY31" s="656"/>
      <c r="CZ31" s="628">
        <v>0.2</v>
      </c>
      <c r="DA31" s="653"/>
      <c r="DB31" s="653"/>
      <c r="DC31" s="657"/>
      <c r="DD31" s="632">
        <v>13259</v>
      </c>
      <c r="DE31" s="655"/>
      <c r="DF31" s="655"/>
      <c r="DG31" s="655"/>
      <c r="DH31" s="655"/>
      <c r="DI31" s="655"/>
      <c r="DJ31" s="655"/>
      <c r="DK31" s="656"/>
      <c r="DL31" s="632">
        <v>12745</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264794</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5"/>
      <c r="BI32" s="655"/>
      <c r="BJ32" s="655"/>
      <c r="BK32" s="655"/>
      <c r="BL32" s="655"/>
      <c r="BM32" s="629">
        <v>98.5</v>
      </c>
      <c r="BN32" s="655"/>
      <c r="BO32" s="655"/>
      <c r="BP32" s="655"/>
      <c r="BQ32" s="678"/>
      <c r="BR32" s="680">
        <v>98.9</v>
      </c>
      <c r="BS32" s="655"/>
      <c r="BT32" s="655"/>
      <c r="BU32" s="655"/>
      <c r="BV32" s="655"/>
      <c r="BW32" s="655"/>
      <c r="BX32" s="629">
        <v>98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5369</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98.8</v>
      </c>
      <c r="BH33" s="682"/>
      <c r="BI33" s="682"/>
      <c r="BJ33" s="682"/>
      <c r="BK33" s="682"/>
      <c r="BL33" s="682"/>
      <c r="BM33" s="683">
        <v>97.7</v>
      </c>
      <c r="BN33" s="682"/>
      <c r="BO33" s="682"/>
      <c r="BP33" s="682"/>
      <c r="BQ33" s="684"/>
      <c r="BR33" s="681">
        <v>99.1</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2966949</v>
      </c>
      <c r="CS33" s="655"/>
      <c r="CT33" s="655"/>
      <c r="CU33" s="655"/>
      <c r="CV33" s="655"/>
      <c r="CW33" s="655"/>
      <c r="CX33" s="655"/>
      <c r="CY33" s="656"/>
      <c r="CZ33" s="628">
        <v>53.2</v>
      </c>
      <c r="DA33" s="653"/>
      <c r="DB33" s="653"/>
      <c r="DC33" s="657"/>
      <c r="DD33" s="632">
        <v>2401508</v>
      </c>
      <c r="DE33" s="655"/>
      <c r="DF33" s="655"/>
      <c r="DG33" s="655"/>
      <c r="DH33" s="655"/>
      <c r="DI33" s="655"/>
      <c r="DJ33" s="655"/>
      <c r="DK33" s="656"/>
      <c r="DL33" s="632">
        <v>1603530</v>
      </c>
      <c r="DM33" s="655"/>
      <c r="DN33" s="655"/>
      <c r="DO33" s="655"/>
      <c r="DP33" s="655"/>
      <c r="DQ33" s="655"/>
      <c r="DR33" s="655"/>
      <c r="DS33" s="655"/>
      <c r="DT33" s="655"/>
      <c r="DU33" s="655"/>
      <c r="DV33" s="656"/>
      <c r="DW33" s="628">
        <v>43.3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268644</v>
      </c>
      <c r="S34" s="624"/>
      <c r="T34" s="624"/>
      <c r="U34" s="624"/>
      <c r="V34" s="624"/>
      <c r="W34" s="624"/>
      <c r="X34" s="624"/>
      <c r="Y34" s="625"/>
      <c r="Z34" s="626">
        <v>4.5999999999999996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1045140</v>
      </c>
      <c r="CS34" s="624"/>
      <c r="CT34" s="624"/>
      <c r="CU34" s="624"/>
      <c r="CV34" s="624"/>
      <c r="CW34" s="624"/>
      <c r="CX34" s="624"/>
      <c r="CY34" s="625"/>
      <c r="CZ34" s="628">
        <v>18.8</v>
      </c>
      <c r="DA34" s="653"/>
      <c r="DB34" s="653"/>
      <c r="DC34" s="657"/>
      <c r="DD34" s="632">
        <v>792676</v>
      </c>
      <c r="DE34" s="624"/>
      <c r="DF34" s="624"/>
      <c r="DG34" s="624"/>
      <c r="DH34" s="624"/>
      <c r="DI34" s="624"/>
      <c r="DJ34" s="624"/>
      <c r="DK34" s="625"/>
      <c r="DL34" s="632">
        <v>603499</v>
      </c>
      <c r="DM34" s="624"/>
      <c r="DN34" s="624"/>
      <c r="DO34" s="624"/>
      <c r="DP34" s="624"/>
      <c r="DQ34" s="624"/>
      <c r="DR34" s="624"/>
      <c r="DS34" s="624"/>
      <c r="DT34" s="624"/>
      <c r="DU34" s="624"/>
      <c r="DV34" s="625"/>
      <c r="DW34" s="628">
        <v>16.3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91157</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47998</v>
      </c>
      <c r="CS35" s="655"/>
      <c r="CT35" s="655"/>
      <c r="CU35" s="655"/>
      <c r="CV35" s="655"/>
      <c r="CW35" s="655"/>
      <c r="CX35" s="655"/>
      <c r="CY35" s="656"/>
      <c r="CZ35" s="628">
        <v>0.9</v>
      </c>
      <c r="DA35" s="653"/>
      <c r="DB35" s="653"/>
      <c r="DC35" s="657"/>
      <c r="DD35" s="632">
        <v>42420</v>
      </c>
      <c r="DE35" s="655"/>
      <c r="DF35" s="655"/>
      <c r="DG35" s="655"/>
      <c r="DH35" s="655"/>
      <c r="DI35" s="655"/>
      <c r="DJ35" s="655"/>
      <c r="DK35" s="656"/>
      <c r="DL35" s="632">
        <v>42420</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281211</v>
      </c>
      <c r="S36" s="624"/>
      <c r="T36" s="624"/>
      <c r="U36" s="624"/>
      <c r="V36" s="624"/>
      <c r="W36" s="624"/>
      <c r="X36" s="624"/>
      <c r="Y36" s="625"/>
      <c r="Z36" s="626">
        <v>4.8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908430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166371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1049213</v>
      </c>
      <c r="CS36" s="624"/>
      <c r="CT36" s="624"/>
      <c r="CU36" s="624"/>
      <c r="CV36" s="624"/>
      <c r="CW36" s="624"/>
      <c r="CX36" s="624"/>
      <c r="CY36" s="625"/>
      <c r="CZ36" s="628">
        <v>18.8</v>
      </c>
      <c r="DA36" s="653"/>
      <c r="DB36" s="653"/>
      <c r="DC36" s="657"/>
      <c r="DD36" s="632">
        <v>839029</v>
      </c>
      <c r="DE36" s="624"/>
      <c r="DF36" s="624"/>
      <c r="DG36" s="624"/>
      <c r="DH36" s="624"/>
      <c r="DI36" s="624"/>
      <c r="DJ36" s="624"/>
      <c r="DK36" s="625"/>
      <c r="DL36" s="632">
        <v>599798</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82484</v>
      </c>
      <c r="S37" s="624"/>
      <c r="T37" s="624"/>
      <c r="U37" s="624"/>
      <c r="V37" s="624"/>
      <c r="W37" s="624"/>
      <c r="X37" s="624"/>
      <c r="Y37" s="625"/>
      <c r="Z37" s="626">
        <v>1.4</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194000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147601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302856</v>
      </c>
      <c r="CS37" s="655"/>
      <c r="CT37" s="655"/>
      <c r="CU37" s="655"/>
      <c r="CV37" s="655"/>
      <c r="CW37" s="655"/>
      <c r="CX37" s="655"/>
      <c r="CY37" s="656"/>
      <c r="CZ37" s="628">
        <v>5.4</v>
      </c>
      <c r="DA37" s="653"/>
      <c r="DB37" s="653"/>
      <c r="DC37" s="657"/>
      <c r="DD37" s="632">
        <v>302717</v>
      </c>
      <c r="DE37" s="655"/>
      <c r="DF37" s="655"/>
      <c r="DG37" s="655"/>
      <c r="DH37" s="655"/>
      <c r="DI37" s="655"/>
      <c r="DJ37" s="655"/>
      <c r="DK37" s="656"/>
      <c r="DL37" s="632">
        <v>296109</v>
      </c>
      <c r="DM37" s="655"/>
      <c r="DN37" s="655"/>
      <c r="DO37" s="655"/>
      <c r="DP37" s="655"/>
      <c r="DQ37" s="655"/>
      <c r="DR37" s="655"/>
      <c r="DS37" s="655"/>
      <c r="DT37" s="655"/>
      <c r="DU37" s="655"/>
      <c r="DV37" s="656"/>
      <c r="DW37" s="628">
        <v>8</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424500</v>
      </c>
      <c r="S38" s="624"/>
      <c r="T38" s="624"/>
      <c r="U38" s="624"/>
      <c r="V38" s="624"/>
      <c r="W38" s="624"/>
      <c r="X38" s="624"/>
      <c r="Y38" s="625"/>
      <c r="Z38" s="626">
        <v>7.3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86563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1458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488372</v>
      </c>
      <c r="CS38" s="624"/>
      <c r="CT38" s="624"/>
      <c r="CU38" s="624"/>
      <c r="CV38" s="624"/>
      <c r="CW38" s="624"/>
      <c r="CX38" s="624"/>
      <c r="CY38" s="625"/>
      <c r="CZ38" s="628">
        <v>8.8000000000000007</v>
      </c>
      <c r="DA38" s="653"/>
      <c r="DB38" s="653"/>
      <c r="DC38" s="657"/>
      <c r="DD38" s="632">
        <v>395936</v>
      </c>
      <c r="DE38" s="624"/>
      <c r="DF38" s="624"/>
      <c r="DG38" s="624"/>
      <c r="DH38" s="624"/>
      <c r="DI38" s="624"/>
      <c r="DJ38" s="624"/>
      <c r="DK38" s="625"/>
      <c r="DL38" s="632">
        <v>357813</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77495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2118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142356</v>
      </c>
      <c r="CS39" s="655"/>
      <c r="CT39" s="655"/>
      <c r="CU39" s="655"/>
      <c r="CV39" s="655"/>
      <c r="CW39" s="655"/>
      <c r="CX39" s="655"/>
      <c r="CY39" s="656"/>
      <c r="CZ39" s="628">
        <v>2.6</v>
      </c>
      <c r="DA39" s="653"/>
      <c r="DB39" s="653"/>
      <c r="DC39" s="657"/>
      <c r="DD39" s="632">
        <v>137577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62000</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193870</v>
      </c>
      <c r="CS40" s="624"/>
      <c r="CT40" s="624"/>
      <c r="CU40" s="624"/>
      <c r="CV40" s="624"/>
      <c r="CW40" s="624"/>
      <c r="CX40" s="624"/>
      <c r="CY40" s="625"/>
      <c r="CZ40" s="628">
        <v>3.5</v>
      </c>
      <c r="DA40" s="653"/>
      <c r="DB40" s="653"/>
      <c r="DC40" s="657"/>
      <c r="DD40" s="632">
        <v>193870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5833757</v>
      </c>
      <c r="S41" s="696"/>
      <c r="T41" s="696"/>
      <c r="U41" s="696"/>
      <c r="V41" s="696"/>
      <c r="W41" s="696"/>
      <c r="X41" s="696"/>
      <c r="Y41" s="700"/>
      <c r="Z41" s="701">
        <v>100</v>
      </c>
      <c r="AA41" s="701"/>
      <c r="AB41" s="701"/>
      <c r="AC41" s="701"/>
      <c r="AD41" s="702">
        <v>3699641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98390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331</v>
      </c>
      <c r="AR42" s="693"/>
      <c r="AS42" s="693"/>
      <c r="AT42" s="693"/>
      <c r="AU42" s="693"/>
      <c r="AV42" s="693"/>
      <c r="AW42" s="693"/>
      <c r="AX42" s="693"/>
      <c r="AY42" s="694"/>
      <c r="AZ42" s="695">
        <v>389982</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369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530604</v>
      </c>
      <c r="CS42" s="655"/>
      <c r="CT42" s="655"/>
      <c r="CU42" s="655"/>
      <c r="CV42" s="655"/>
      <c r="CW42" s="655"/>
      <c r="CX42" s="655"/>
      <c r="CY42" s="656"/>
      <c r="CZ42" s="628">
        <v>9.5</v>
      </c>
      <c r="DA42" s="653"/>
      <c r="DB42" s="653"/>
      <c r="DC42" s="657"/>
      <c r="DD42" s="632">
        <v>84869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28895</v>
      </c>
      <c r="CS43" s="655"/>
      <c r="CT43" s="655"/>
      <c r="CU43" s="655"/>
      <c r="CV43" s="655"/>
      <c r="CW43" s="655"/>
      <c r="CX43" s="655"/>
      <c r="CY43" s="656"/>
      <c r="CZ43" s="628">
        <v>0.5</v>
      </c>
      <c r="DA43" s="653"/>
      <c r="DB43" s="653"/>
      <c r="DC43" s="657"/>
      <c r="DD43" s="632">
        <v>28895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525025</v>
      </c>
      <c r="CS44" s="624"/>
      <c r="CT44" s="624"/>
      <c r="CU44" s="624"/>
      <c r="CV44" s="624"/>
      <c r="CW44" s="624"/>
      <c r="CX44" s="624"/>
      <c r="CY44" s="625"/>
      <c r="CZ44" s="628">
        <v>9.4</v>
      </c>
      <c r="DA44" s="629"/>
      <c r="DB44" s="629"/>
      <c r="DC44" s="635"/>
      <c r="DD44" s="632">
        <v>79290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186689</v>
      </c>
      <c r="CS45" s="655"/>
      <c r="CT45" s="655"/>
      <c r="CU45" s="655"/>
      <c r="CV45" s="655"/>
      <c r="CW45" s="655"/>
      <c r="CX45" s="655"/>
      <c r="CY45" s="656"/>
      <c r="CZ45" s="628">
        <v>3.3</v>
      </c>
      <c r="DA45" s="653"/>
      <c r="DB45" s="653"/>
      <c r="DC45" s="657"/>
      <c r="DD45" s="632">
        <v>16422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347</v>
      </c>
      <c r="CG46" s="621"/>
      <c r="CH46" s="621"/>
      <c r="CI46" s="621"/>
      <c r="CJ46" s="621"/>
      <c r="CK46" s="621"/>
      <c r="CL46" s="621"/>
      <c r="CM46" s="621"/>
      <c r="CN46" s="621"/>
      <c r="CO46" s="621"/>
      <c r="CP46" s="621"/>
      <c r="CQ46" s="622"/>
      <c r="CR46" s="623">
        <v>320646</v>
      </c>
      <c r="CS46" s="624"/>
      <c r="CT46" s="624"/>
      <c r="CU46" s="624"/>
      <c r="CV46" s="624"/>
      <c r="CW46" s="624"/>
      <c r="CX46" s="624"/>
      <c r="CY46" s="625"/>
      <c r="CZ46" s="628">
        <v>5.8</v>
      </c>
      <c r="DA46" s="629"/>
      <c r="DB46" s="629"/>
      <c r="DC46" s="635"/>
      <c r="DD46" s="632">
        <v>58578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348</v>
      </c>
      <c r="CG47" s="621"/>
      <c r="CH47" s="621"/>
      <c r="CI47" s="621"/>
      <c r="CJ47" s="621"/>
      <c r="CK47" s="621"/>
      <c r="CL47" s="621"/>
      <c r="CM47" s="621"/>
      <c r="CN47" s="621"/>
      <c r="CO47" s="621"/>
      <c r="CP47" s="621"/>
      <c r="CQ47" s="622"/>
      <c r="CR47" s="623">
        <v>5579</v>
      </c>
      <c r="CS47" s="655"/>
      <c r="CT47" s="655"/>
      <c r="CU47" s="655"/>
      <c r="CV47" s="655"/>
      <c r="CW47" s="655"/>
      <c r="CX47" s="655"/>
      <c r="CY47" s="656"/>
      <c r="CZ47" s="628">
        <v>0.1</v>
      </c>
      <c r="DA47" s="653"/>
      <c r="DB47" s="653"/>
      <c r="DC47" s="657"/>
      <c r="DD47" s="632">
        <v>5579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5573571</v>
      </c>
      <c r="CS49" s="682"/>
      <c r="CT49" s="682"/>
      <c r="CU49" s="682"/>
      <c r="CV49" s="682"/>
      <c r="CW49" s="682"/>
      <c r="CX49" s="682"/>
      <c r="CY49" s="711"/>
      <c r="CZ49" s="703">
        <v>100</v>
      </c>
      <c r="DA49" s="712"/>
      <c r="DB49" s="712"/>
      <c r="DC49" s="713"/>
      <c r="DD49" s="714">
        <v>4262996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ndCcUeZLh8jmB/YNFIxk82HtGgZItHHl4tVqVreVr1P7KSsQap7ec15Cm5cvJJ7i2ZgoaC6sIoQlyaZnN52uw==" saltValue="mE2aph7HwyBw+UgUVpcV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5834</v>
      </c>
      <c r="R7" s="753"/>
      <c r="S7" s="753"/>
      <c r="T7" s="753"/>
      <c r="U7" s="753"/>
      <c r="V7" s="753">
        <v>5574</v>
      </c>
      <c r="W7" s="753"/>
      <c r="X7" s="753"/>
      <c r="Y7" s="753"/>
      <c r="Z7" s="753"/>
      <c r="AA7" s="753">
        <v>260</v>
      </c>
      <c r="AB7" s="753"/>
      <c r="AC7" s="753"/>
      <c r="AD7" s="753"/>
      <c r="AE7" s="754"/>
      <c r="AF7" s="755">
        <v>258</v>
      </c>
      <c r="AG7" s="756"/>
      <c r="AH7" s="756"/>
      <c r="AI7" s="756"/>
      <c r="AJ7" s="757"/>
      <c r="AK7" s="758">
        <v>91</v>
      </c>
      <c r="AL7" s="759"/>
      <c r="AM7" s="759"/>
      <c r="AN7" s="759"/>
      <c r="AO7" s="759"/>
      <c r="AP7" s="759">
        <v>4496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t="s">
        <v>551</v>
      </c>
      <c r="AB8" s="784"/>
      <c r="AC8" s="784"/>
      <c r="AD8" s="784"/>
      <c r="AE8" s="785"/>
      <c r="AF8" s="786" t="s">
        <v>552</v>
      </c>
      <c r="AG8" s="787"/>
      <c r="AH8" s="787"/>
      <c r="AI8" s="787"/>
      <c r="AJ8" s="788"/>
      <c r="AK8" s="769" t="s">
        <v>551</v>
      </c>
      <c r="AL8" s="770"/>
      <c r="AM8" s="770"/>
      <c r="AN8" s="770"/>
      <c r="AO8" s="770"/>
      <c r="AP8" s="770" t="s">
        <v>551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5834</v>
      </c>
      <c r="R23" s="793"/>
      <c r="S23" s="793"/>
      <c r="T23" s="793"/>
      <c r="U23" s="793"/>
      <c r="V23" s="793">
        <v>5574</v>
      </c>
      <c r="W23" s="793"/>
      <c r="X23" s="793"/>
      <c r="Y23" s="793"/>
      <c r="Z23" s="793"/>
      <c r="AA23" s="793">
        <v>260</v>
      </c>
      <c r="AB23" s="793"/>
      <c r="AC23" s="793"/>
      <c r="AD23" s="793"/>
      <c r="AE23" s="794"/>
      <c r="AF23" s="795">
        <v>258</v>
      </c>
      <c r="AG23" s="793"/>
      <c r="AH23" s="793"/>
      <c r="AI23" s="793"/>
      <c r="AJ23" s="796"/>
      <c r="AK23" s="797"/>
      <c r="AL23" s="798"/>
      <c r="AM23" s="798"/>
      <c r="AN23" s="798"/>
      <c r="AO23" s="798"/>
      <c r="AP23" s="793">
        <v>4496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1235</v>
      </c>
      <c r="R28" s="823"/>
      <c r="S28" s="823"/>
      <c r="T28" s="823"/>
      <c r="U28" s="823"/>
      <c r="V28" s="823">
        <v>1069</v>
      </c>
      <c r="W28" s="823"/>
      <c r="X28" s="823"/>
      <c r="Y28" s="823"/>
      <c r="Z28" s="823"/>
      <c r="AA28" s="823">
        <v>166</v>
      </c>
      <c r="AB28" s="823"/>
      <c r="AC28" s="823"/>
      <c r="AD28" s="823"/>
      <c r="AE28" s="824"/>
      <c r="AF28" s="825">
        <v>166</v>
      </c>
      <c r="AG28" s="823"/>
      <c r="AH28" s="823"/>
      <c r="AI28" s="823"/>
      <c r="AJ28" s="826"/>
      <c r="AK28" s="827">
        <v>85</v>
      </c>
      <c r="AL28" s="828"/>
      <c r="AM28" s="828"/>
      <c r="AN28" s="828"/>
      <c r="AO28" s="828"/>
      <c r="AP28" s="828" t="s">
        <v>551</v>
      </c>
      <c r="AQ28" s="828"/>
      <c r="AR28" s="828"/>
      <c r="AS28" s="828"/>
      <c r="AT28" s="828"/>
      <c r="AU28" s="828" t="s">
        <v>551</v>
      </c>
      <c r="AV28" s="828"/>
      <c r="AW28" s="828"/>
      <c r="AX28" s="828"/>
      <c r="AY28" s="828"/>
      <c r="AZ28" s="829" t="s">
        <v>122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1343</v>
      </c>
      <c r="R29" s="784"/>
      <c r="S29" s="784"/>
      <c r="T29" s="784"/>
      <c r="U29" s="784"/>
      <c r="V29" s="784">
        <v>1204</v>
      </c>
      <c r="W29" s="784"/>
      <c r="X29" s="784"/>
      <c r="Y29" s="784"/>
      <c r="Z29" s="784"/>
      <c r="AA29" s="784">
        <v>139</v>
      </c>
      <c r="AB29" s="784"/>
      <c r="AC29" s="784"/>
      <c r="AD29" s="784"/>
      <c r="AE29" s="785"/>
      <c r="AF29" s="786">
        <v>139</v>
      </c>
      <c r="AG29" s="787"/>
      <c r="AH29" s="787"/>
      <c r="AI29" s="787"/>
      <c r="AJ29" s="788"/>
      <c r="AK29" s="834">
        <v>166</v>
      </c>
      <c r="AL29" s="830"/>
      <c r="AM29" s="830"/>
      <c r="AN29" s="830"/>
      <c r="AO29" s="830"/>
      <c r="AP29" s="830" t="s">
        <v>551</v>
      </c>
      <c r="AQ29" s="830"/>
      <c r="AR29" s="830"/>
      <c r="AS29" s="830"/>
      <c r="AT29" s="830"/>
      <c r="AU29" s="830" t="s">
        <v>551</v>
      </c>
      <c r="AV29" s="830"/>
      <c r="AW29" s="830"/>
      <c r="AX29" s="830"/>
      <c r="AY29" s="830"/>
      <c r="AZ29" s="831" t="s">
        <v>122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180</v>
      </c>
      <c r="R30" s="784"/>
      <c r="S30" s="784"/>
      <c r="T30" s="784"/>
      <c r="U30" s="784"/>
      <c r="V30" s="784">
        <v>179</v>
      </c>
      <c r="W30" s="784"/>
      <c r="X30" s="784"/>
      <c r="Y30" s="784"/>
      <c r="Z30" s="784"/>
      <c r="AA30" s="784">
        <v>1</v>
      </c>
      <c r="AB30" s="784"/>
      <c r="AC30" s="784"/>
      <c r="AD30" s="784"/>
      <c r="AE30" s="785"/>
      <c r="AF30" s="786">
        <v>1</v>
      </c>
      <c r="AG30" s="787"/>
      <c r="AH30" s="787"/>
      <c r="AI30" s="787"/>
      <c r="AJ30" s="788"/>
      <c r="AK30" s="834">
        <v>56</v>
      </c>
      <c r="AL30" s="830"/>
      <c r="AM30" s="830"/>
      <c r="AN30" s="830"/>
      <c r="AO30" s="830"/>
      <c r="AP30" s="830" t="s">
        <v>551</v>
      </c>
      <c r="AQ30" s="830"/>
      <c r="AR30" s="830"/>
      <c r="AS30" s="830"/>
      <c r="AT30" s="830"/>
      <c r="AU30" s="830" t="s">
        <v>551</v>
      </c>
      <c r="AV30" s="830"/>
      <c r="AW30" s="830"/>
      <c r="AX30" s="830"/>
      <c r="AY30" s="830"/>
      <c r="AZ30" s="831" t="s">
        <v>122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320</v>
      </c>
      <c r="R31" s="784"/>
      <c r="S31" s="784"/>
      <c r="T31" s="784"/>
      <c r="U31" s="784"/>
      <c r="V31" s="784">
        <v>355</v>
      </c>
      <c r="W31" s="784"/>
      <c r="X31" s="784"/>
      <c r="Y31" s="784"/>
      <c r="Z31" s="784"/>
      <c r="AA31" s="784">
        <v>-35</v>
      </c>
      <c r="AB31" s="784"/>
      <c r="AC31" s="784"/>
      <c r="AD31" s="784"/>
      <c r="AE31" s="785"/>
      <c r="AF31" s="786">
        <v>92</v>
      </c>
      <c r="AG31" s="787"/>
      <c r="AH31" s="787"/>
      <c r="AI31" s="787"/>
      <c r="AJ31" s="788"/>
      <c r="AK31" s="834">
        <v>87</v>
      </c>
      <c r="AL31" s="830"/>
      <c r="AM31" s="830"/>
      <c r="AN31" s="830"/>
      <c r="AO31" s="830"/>
      <c r="AP31" s="830">
        <v>969</v>
      </c>
      <c r="AQ31" s="830"/>
      <c r="AR31" s="830"/>
      <c r="AS31" s="830"/>
      <c r="AT31" s="830"/>
      <c r="AU31" s="830">
        <v>259</v>
      </c>
      <c r="AV31" s="830"/>
      <c r="AW31" s="830"/>
      <c r="AX31" s="830"/>
      <c r="AY31" s="830"/>
      <c r="AZ31" s="831" t="s">
        <v>122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192</v>
      </c>
      <c r="R32" s="784"/>
      <c r="S32" s="784"/>
      <c r="T32" s="784"/>
      <c r="U32" s="784"/>
      <c r="V32" s="784">
        <v>203</v>
      </c>
      <c r="W32" s="784"/>
      <c r="X32" s="784"/>
      <c r="Y32" s="784"/>
      <c r="Z32" s="784"/>
      <c r="AA32" s="784">
        <v>-11</v>
      </c>
      <c r="AB32" s="784"/>
      <c r="AC32" s="784"/>
      <c r="AD32" s="784"/>
      <c r="AE32" s="785"/>
      <c r="AF32" s="786">
        <v>60</v>
      </c>
      <c r="AG32" s="787"/>
      <c r="AH32" s="787"/>
      <c r="AI32" s="787"/>
      <c r="AJ32" s="788"/>
      <c r="AK32" s="834">
        <v>194</v>
      </c>
      <c r="AL32" s="830"/>
      <c r="AM32" s="830"/>
      <c r="AN32" s="830"/>
      <c r="AO32" s="830"/>
      <c r="AP32" s="830">
        <v>832</v>
      </c>
      <c r="AQ32" s="830"/>
      <c r="AR32" s="830"/>
      <c r="AS32" s="830"/>
      <c r="AT32" s="830"/>
      <c r="AU32" s="830">
        <v>524</v>
      </c>
      <c r="AV32" s="830"/>
      <c r="AW32" s="830"/>
      <c r="AX32" s="830"/>
      <c r="AY32" s="830"/>
      <c r="AZ32" s="831" t="s">
        <v>122</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94</v>
      </c>
      <c r="R33" s="784"/>
      <c r="S33" s="784"/>
      <c r="T33" s="784"/>
      <c r="U33" s="784"/>
      <c r="V33" s="784">
        <v>81</v>
      </c>
      <c r="W33" s="784"/>
      <c r="X33" s="784"/>
      <c r="Y33" s="784"/>
      <c r="Z33" s="784"/>
      <c r="AA33" s="784">
        <v>13</v>
      </c>
      <c r="AB33" s="784"/>
      <c r="AC33" s="784"/>
      <c r="AD33" s="784"/>
      <c r="AE33" s="785"/>
      <c r="AF33" s="786">
        <v>39</v>
      </c>
      <c r="AG33" s="787"/>
      <c r="AH33" s="787"/>
      <c r="AI33" s="787"/>
      <c r="AJ33" s="788"/>
      <c r="AK33" s="834">
        <v>62</v>
      </c>
      <c r="AL33" s="830"/>
      <c r="AM33" s="830"/>
      <c r="AN33" s="830"/>
      <c r="AO33" s="830"/>
      <c r="AP33" s="830">
        <v>136</v>
      </c>
      <c r="AQ33" s="830"/>
      <c r="AR33" s="830"/>
      <c r="AS33" s="830"/>
      <c r="AT33" s="830"/>
      <c r="AU33" s="830">
        <v>130</v>
      </c>
      <c r="AV33" s="830"/>
      <c r="AW33" s="830"/>
      <c r="AX33" s="830"/>
      <c r="AY33" s="830"/>
      <c r="AZ33" s="831" t="s">
        <v>122</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497</v>
      </c>
      <c r="AG63" s="844"/>
      <c r="AH63" s="844"/>
      <c r="AI63" s="844"/>
      <c r="AJ63" s="845"/>
      <c r="AK63" s="846"/>
      <c r="AL63" s="841"/>
      <c r="AM63" s="841"/>
      <c r="AN63" s="841"/>
      <c r="AO63" s="841"/>
      <c r="AP63" s="844">
        <v>1937</v>
      </c>
      <c r="AQ63" s="844"/>
      <c r="AR63" s="844"/>
      <c r="AS63" s="844"/>
      <c r="AT63" s="844"/>
      <c r="AU63" s="844">
        <v>913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4482</v>
      </c>
      <c r="R68" s="866"/>
      <c r="S68" s="866"/>
      <c r="T68" s="866"/>
      <c r="U68" s="866"/>
      <c r="V68" s="866">
        <v>4248</v>
      </c>
      <c r="W68" s="866"/>
      <c r="X68" s="866"/>
      <c r="Y68" s="866"/>
      <c r="Z68" s="866"/>
      <c r="AA68" s="866">
        <v>235</v>
      </c>
      <c r="AB68" s="866"/>
      <c r="AC68" s="866"/>
      <c r="AD68" s="866"/>
      <c r="AE68" s="866"/>
      <c r="AF68" s="866">
        <v>235</v>
      </c>
      <c r="AG68" s="866"/>
      <c r="AH68" s="866"/>
      <c r="AI68" s="866"/>
      <c r="AJ68" s="866"/>
      <c r="AK68" s="866">
        <v>190</v>
      </c>
      <c r="AL68" s="866"/>
      <c r="AM68" s="866"/>
      <c r="AN68" s="866"/>
      <c r="AO68" s="866"/>
      <c r="AP68" s="866" t="s">
        <v>563</v>
      </c>
      <c r="AQ68" s="866"/>
      <c r="AR68" s="866"/>
      <c r="AS68" s="866"/>
      <c r="AT68" s="866"/>
      <c r="AU68" s="866" t="s">
        <v>563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146</v>
      </c>
      <c r="R69" s="830"/>
      <c r="S69" s="830"/>
      <c r="T69" s="830"/>
      <c r="U69" s="830"/>
      <c r="V69" s="830">
        <v>140</v>
      </c>
      <c r="W69" s="830"/>
      <c r="X69" s="830"/>
      <c r="Y69" s="830"/>
      <c r="Z69" s="830"/>
      <c r="AA69" s="830">
        <v>6</v>
      </c>
      <c r="AB69" s="830"/>
      <c r="AC69" s="830"/>
      <c r="AD69" s="830"/>
      <c r="AE69" s="830"/>
      <c r="AF69" s="830">
        <v>6</v>
      </c>
      <c r="AG69" s="830"/>
      <c r="AH69" s="830"/>
      <c r="AI69" s="830"/>
      <c r="AJ69" s="830"/>
      <c r="AK69" s="830" t="s">
        <v>563</v>
      </c>
      <c r="AL69" s="830"/>
      <c r="AM69" s="830"/>
      <c r="AN69" s="830"/>
      <c r="AO69" s="830"/>
      <c r="AP69" s="830" t="s">
        <v>563</v>
      </c>
      <c r="AQ69" s="830"/>
      <c r="AR69" s="830"/>
      <c r="AS69" s="830"/>
      <c r="AT69" s="830"/>
      <c r="AU69" s="830" t="s">
        <v>563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65</v>
      </c>
      <c r="R70" s="830"/>
      <c r="S70" s="830"/>
      <c r="T70" s="830"/>
      <c r="U70" s="830"/>
      <c r="V70" s="830">
        <v>51</v>
      </c>
      <c r="W70" s="830"/>
      <c r="X70" s="830"/>
      <c r="Y70" s="830"/>
      <c r="Z70" s="830"/>
      <c r="AA70" s="830">
        <v>13</v>
      </c>
      <c r="AB70" s="830"/>
      <c r="AC70" s="830"/>
      <c r="AD70" s="830"/>
      <c r="AE70" s="830"/>
      <c r="AF70" s="830">
        <v>13</v>
      </c>
      <c r="AG70" s="830"/>
      <c r="AH70" s="830"/>
      <c r="AI70" s="830"/>
      <c r="AJ70" s="830"/>
      <c r="AK70" s="830" t="s">
        <v>563</v>
      </c>
      <c r="AL70" s="830"/>
      <c r="AM70" s="830"/>
      <c r="AN70" s="830"/>
      <c r="AO70" s="830"/>
      <c r="AP70" s="830">
        <v>342</v>
      </c>
      <c r="AQ70" s="830"/>
      <c r="AR70" s="830"/>
      <c r="AS70" s="830"/>
      <c r="AT70" s="830"/>
      <c r="AU70" s="830">
        <v>68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1430</v>
      </c>
      <c r="R71" s="830"/>
      <c r="S71" s="830"/>
      <c r="T71" s="830"/>
      <c r="U71" s="830"/>
      <c r="V71" s="830">
        <v>1390</v>
      </c>
      <c r="W71" s="830"/>
      <c r="X71" s="830"/>
      <c r="Y71" s="830"/>
      <c r="Z71" s="830"/>
      <c r="AA71" s="830">
        <v>40</v>
      </c>
      <c r="AB71" s="830"/>
      <c r="AC71" s="830"/>
      <c r="AD71" s="830"/>
      <c r="AE71" s="830"/>
      <c r="AF71" s="830">
        <v>38</v>
      </c>
      <c r="AG71" s="830"/>
      <c r="AH71" s="830"/>
      <c r="AI71" s="830"/>
      <c r="AJ71" s="830"/>
      <c r="AK71" s="830">
        <v>6</v>
      </c>
      <c r="AL71" s="830"/>
      <c r="AM71" s="830"/>
      <c r="AN71" s="830"/>
      <c r="AO71" s="830"/>
      <c r="AP71" s="830">
        <v>951</v>
      </c>
      <c r="AQ71" s="830"/>
      <c r="AR71" s="830"/>
      <c r="AS71" s="830"/>
      <c r="AT71" s="830"/>
      <c r="AU71" s="830">
        <v>166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30</v>
      </c>
      <c r="R72" s="830"/>
      <c r="S72" s="830"/>
      <c r="T72" s="830"/>
      <c r="U72" s="830"/>
      <c r="V72" s="830">
        <v>30</v>
      </c>
      <c r="W72" s="830"/>
      <c r="X72" s="830"/>
      <c r="Y72" s="830"/>
      <c r="Z72" s="830"/>
      <c r="AA72" s="830">
        <v>0</v>
      </c>
      <c r="AB72" s="830"/>
      <c r="AC72" s="830"/>
      <c r="AD72" s="830"/>
      <c r="AE72" s="830"/>
      <c r="AF72" s="830">
        <v>0</v>
      </c>
      <c r="AG72" s="830"/>
      <c r="AH72" s="830"/>
      <c r="AI72" s="830"/>
      <c r="AJ72" s="830"/>
      <c r="AK72" s="830" t="s">
        <v>563</v>
      </c>
      <c r="AL72" s="830"/>
      <c r="AM72" s="830"/>
      <c r="AN72" s="830"/>
      <c r="AO72" s="830"/>
      <c r="AP72" s="830">
        <v>169</v>
      </c>
      <c r="AQ72" s="830"/>
      <c r="AR72" s="830"/>
      <c r="AS72" s="830"/>
      <c r="AT72" s="830"/>
      <c r="AU72" s="830" t="s">
        <v>563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412</v>
      </c>
      <c r="R73" s="830"/>
      <c r="S73" s="830"/>
      <c r="T73" s="830"/>
      <c r="U73" s="830"/>
      <c r="V73" s="830">
        <v>622</v>
      </c>
      <c r="W73" s="830"/>
      <c r="X73" s="830"/>
      <c r="Y73" s="830"/>
      <c r="Z73" s="830"/>
      <c r="AA73" s="830">
        <v>-211</v>
      </c>
      <c r="AB73" s="830"/>
      <c r="AC73" s="830"/>
      <c r="AD73" s="830"/>
      <c r="AE73" s="830"/>
      <c r="AF73" s="830">
        <v>563</v>
      </c>
      <c r="AG73" s="830"/>
      <c r="AH73" s="830"/>
      <c r="AI73" s="830"/>
      <c r="AJ73" s="830"/>
      <c r="AK73" s="830">
        <v>293</v>
      </c>
      <c r="AL73" s="830"/>
      <c r="AM73" s="830"/>
      <c r="AN73" s="830"/>
      <c r="AO73" s="830"/>
      <c r="AP73" s="830">
        <v>2174</v>
      </c>
      <c r="AQ73" s="830"/>
      <c r="AR73" s="830"/>
      <c r="AS73" s="830"/>
      <c r="AT73" s="830"/>
      <c r="AU73" s="830">
        <v>134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134</v>
      </c>
      <c r="R74" s="830"/>
      <c r="S74" s="830"/>
      <c r="T74" s="830"/>
      <c r="U74" s="830"/>
      <c r="V74" s="830">
        <v>128</v>
      </c>
      <c r="W74" s="830"/>
      <c r="X74" s="830"/>
      <c r="Y74" s="830"/>
      <c r="Z74" s="830"/>
      <c r="AA74" s="830">
        <v>6</v>
      </c>
      <c r="AB74" s="830"/>
      <c r="AC74" s="830"/>
      <c r="AD74" s="830"/>
      <c r="AE74" s="830"/>
      <c r="AF74" s="830">
        <v>6</v>
      </c>
      <c r="AG74" s="830"/>
      <c r="AH74" s="830"/>
      <c r="AI74" s="830"/>
      <c r="AJ74" s="830"/>
      <c r="AK74" s="830" t="s">
        <v>563</v>
      </c>
      <c r="AL74" s="830"/>
      <c r="AM74" s="830"/>
      <c r="AN74" s="830"/>
      <c r="AO74" s="830"/>
      <c r="AP74" s="830" t="s">
        <v>563</v>
      </c>
      <c r="AQ74" s="830"/>
      <c r="AR74" s="830"/>
      <c r="AS74" s="830"/>
      <c r="AT74" s="830"/>
      <c r="AU74" s="830" t="s">
        <v>563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560</v>
      </c>
      <c r="C75" s="874"/>
      <c r="D75" s="874"/>
      <c r="E75" s="874"/>
      <c r="F75" s="874"/>
      <c r="G75" s="874"/>
      <c r="H75" s="874"/>
      <c r="I75" s="874"/>
      <c r="J75" s="874"/>
      <c r="K75" s="874"/>
      <c r="L75" s="874"/>
      <c r="M75" s="874"/>
      <c r="N75" s="874"/>
      <c r="O75" s="874"/>
      <c r="P75" s="875"/>
      <c r="Q75" s="877">
        <v>509522</v>
      </c>
      <c r="R75" s="878"/>
      <c r="S75" s="878"/>
      <c r="T75" s="878"/>
      <c r="U75" s="834"/>
      <c r="V75" s="879">
        <v>498264</v>
      </c>
      <c r="W75" s="878"/>
      <c r="X75" s="878"/>
      <c r="Y75" s="878"/>
      <c r="Z75" s="834"/>
      <c r="AA75" s="879">
        <v>11257</v>
      </c>
      <c r="AB75" s="878"/>
      <c r="AC75" s="878"/>
      <c r="AD75" s="878"/>
      <c r="AE75" s="834"/>
      <c r="AF75" s="879">
        <v>11257</v>
      </c>
      <c r="AG75" s="878"/>
      <c r="AH75" s="878"/>
      <c r="AI75" s="878"/>
      <c r="AJ75" s="834"/>
      <c r="AK75" s="879" t="s">
        <v>563</v>
      </c>
      <c r="AL75" s="878"/>
      <c r="AM75" s="878"/>
      <c r="AN75" s="878"/>
      <c r="AO75" s="834"/>
      <c r="AP75" s="879" t="s">
        <v>563</v>
      </c>
      <c r="AQ75" s="878"/>
      <c r="AR75" s="878"/>
      <c r="AS75" s="878"/>
      <c r="AT75" s="834"/>
      <c r="AU75" s="879" t="s">
        <v>563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561</v>
      </c>
      <c r="C76" s="874"/>
      <c r="D76" s="874"/>
      <c r="E76" s="874"/>
      <c r="F76" s="874"/>
      <c r="G76" s="874"/>
      <c r="H76" s="874"/>
      <c r="I76" s="874"/>
      <c r="J76" s="874"/>
      <c r="K76" s="874"/>
      <c r="L76" s="874"/>
      <c r="M76" s="874"/>
      <c r="N76" s="874"/>
      <c r="O76" s="874"/>
      <c r="P76" s="875"/>
      <c r="Q76" s="877">
        <v>301</v>
      </c>
      <c r="R76" s="878"/>
      <c r="S76" s="878"/>
      <c r="T76" s="878"/>
      <c r="U76" s="834"/>
      <c r="V76" s="879">
        <v>293</v>
      </c>
      <c r="W76" s="878"/>
      <c r="X76" s="878"/>
      <c r="Y76" s="878"/>
      <c r="Z76" s="834"/>
      <c r="AA76" s="879">
        <v>8</v>
      </c>
      <c r="AB76" s="878"/>
      <c r="AC76" s="878"/>
      <c r="AD76" s="878"/>
      <c r="AE76" s="834"/>
      <c r="AF76" s="879">
        <v>8</v>
      </c>
      <c r="AG76" s="878"/>
      <c r="AH76" s="878"/>
      <c r="AI76" s="878"/>
      <c r="AJ76" s="834"/>
      <c r="AK76" s="879">
        <v>24</v>
      </c>
      <c r="AL76" s="878"/>
      <c r="AM76" s="878"/>
      <c r="AN76" s="878"/>
      <c r="AO76" s="834"/>
      <c r="AP76" s="879" t="s">
        <v>563</v>
      </c>
      <c r="AQ76" s="878"/>
      <c r="AR76" s="878"/>
      <c r="AS76" s="878"/>
      <c r="AT76" s="834"/>
      <c r="AU76" s="879" t="s">
        <v>563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562</v>
      </c>
      <c r="C77" s="874"/>
      <c r="D77" s="874"/>
      <c r="E77" s="874"/>
      <c r="F77" s="874"/>
      <c r="G77" s="874"/>
      <c r="H77" s="874"/>
      <c r="I77" s="874"/>
      <c r="J77" s="874"/>
      <c r="K77" s="874"/>
      <c r="L77" s="874"/>
      <c r="M77" s="874"/>
      <c r="N77" s="874"/>
      <c r="O77" s="874"/>
      <c r="P77" s="875"/>
      <c r="Q77" s="877">
        <v>83</v>
      </c>
      <c r="R77" s="878"/>
      <c r="S77" s="878"/>
      <c r="T77" s="878"/>
      <c r="U77" s="834"/>
      <c r="V77" s="879">
        <v>76</v>
      </c>
      <c r="W77" s="878"/>
      <c r="X77" s="878"/>
      <c r="Y77" s="878"/>
      <c r="Z77" s="834"/>
      <c r="AA77" s="879">
        <v>6</v>
      </c>
      <c r="AB77" s="878"/>
      <c r="AC77" s="878"/>
      <c r="AD77" s="878"/>
      <c r="AE77" s="834"/>
      <c r="AF77" s="879">
        <v>6</v>
      </c>
      <c r="AG77" s="878"/>
      <c r="AH77" s="878"/>
      <c r="AI77" s="878"/>
      <c r="AJ77" s="834"/>
      <c r="AK77" s="879" t="s">
        <v>563</v>
      </c>
      <c r="AL77" s="878"/>
      <c r="AM77" s="878"/>
      <c r="AN77" s="878"/>
      <c r="AO77" s="834"/>
      <c r="AP77" s="879" t="s">
        <v>563</v>
      </c>
      <c r="AQ77" s="878"/>
      <c r="AR77" s="878"/>
      <c r="AS77" s="878"/>
      <c r="AT77" s="834"/>
      <c r="AU77" s="879" t="s">
        <v>563</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12132</v>
      </c>
      <c r="AG88" s="844"/>
      <c r="AH88" s="844"/>
      <c r="AI88" s="844"/>
      <c r="AJ88" s="844"/>
      <c r="AK88" s="841"/>
      <c r="AL88" s="841"/>
      <c r="AM88" s="841"/>
      <c r="AN88" s="841"/>
      <c r="AO88" s="841"/>
      <c r="AP88" s="844">
        <v>3636</v>
      </c>
      <c r="AQ88" s="844"/>
      <c r="AR88" s="844"/>
      <c r="AS88" s="844"/>
      <c r="AT88" s="844"/>
      <c r="AU88" s="844">
        <v>368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531827</v>
      </c>
      <c r="AB110" s="900"/>
      <c r="AC110" s="900"/>
      <c r="AD110" s="900"/>
      <c r="AE110" s="901"/>
      <c r="AF110" s="902">
        <v>554007</v>
      </c>
      <c r="AG110" s="900"/>
      <c r="AH110" s="900"/>
      <c r="AI110" s="900"/>
      <c r="AJ110" s="901"/>
      <c r="AK110" s="902">
        <v>555473</v>
      </c>
      <c r="AL110" s="900"/>
      <c r="AM110" s="900"/>
      <c r="AN110" s="900"/>
      <c r="AO110" s="901"/>
      <c r="AP110" s="903">
        <v>17.600000000000001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4963036</v>
      </c>
      <c r="BR110" s="931"/>
      <c r="BS110" s="931"/>
      <c r="BT110" s="931"/>
      <c r="BU110" s="931"/>
      <c r="BV110" s="931">
        <v>4667931</v>
      </c>
      <c r="BW110" s="931"/>
      <c r="BX110" s="931"/>
      <c r="BY110" s="931"/>
      <c r="BZ110" s="931"/>
      <c r="CA110" s="931">
        <v>4496473</v>
      </c>
      <c r="CB110" s="931"/>
      <c r="CC110" s="931"/>
      <c r="CD110" s="931"/>
      <c r="CE110" s="931"/>
      <c r="CF110" s="944">
        <v>142.80000000000001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1463872</v>
      </c>
      <c r="BR112" s="926"/>
      <c r="BS112" s="926"/>
      <c r="BT112" s="926"/>
      <c r="BU112" s="926"/>
      <c r="BV112" s="926">
        <v>1189305</v>
      </c>
      <c r="BW112" s="926"/>
      <c r="BX112" s="926"/>
      <c r="BY112" s="926"/>
      <c r="BZ112" s="926"/>
      <c r="CA112" s="926">
        <v>912991</v>
      </c>
      <c r="CB112" s="926"/>
      <c r="CC112" s="926"/>
      <c r="CD112" s="926"/>
      <c r="CE112" s="926"/>
      <c r="CF112" s="920">
        <v>29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178637</v>
      </c>
      <c r="AB113" s="938"/>
      <c r="AC113" s="938"/>
      <c r="AD113" s="938"/>
      <c r="AE113" s="939"/>
      <c r="AF113" s="940">
        <v>95549</v>
      </c>
      <c r="AG113" s="938"/>
      <c r="AH113" s="938"/>
      <c r="AI113" s="938"/>
      <c r="AJ113" s="939"/>
      <c r="AK113" s="940">
        <v>87620</v>
      </c>
      <c r="AL113" s="938"/>
      <c r="AM113" s="938"/>
      <c r="AN113" s="938"/>
      <c r="AO113" s="939"/>
      <c r="AP113" s="941">
        <v>2.8</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424713</v>
      </c>
      <c r="BR113" s="926"/>
      <c r="BS113" s="926"/>
      <c r="BT113" s="926"/>
      <c r="BU113" s="926"/>
      <c r="BV113" s="926">
        <v>397388</v>
      </c>
      <c r="BW113" s="926"/>
      <c r="BX113" s="926"/>
      <c r="BY113" s="926"/>
      <c r="BZ113" s="926"/>
      <c r="CA113" s="926">
        <v>368611</v>
      </c>
      <c r="CB113" s="926"/>
      <c r="CC113" s="926"/>
      <c r="CD113" s="926"/>
      <c r="CE113" s="926"/>
      <c r="CF113" s="920">
        <v>11.7</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66260</v>
      </c>
      <c r="AB114" s="959"/>
      <c r="AC114" s="959"/>
      <c r="AD114" s="959"/>
      <c r="AE114" s="960"/>
      <c r="AF114" s="961">
        <v>57333</v>
      </c>
      <c r="AG114" s="959"/>
      <c r="AH114" s="959"/>
      <c r="AI114" s="959"/>
      <c r="AJ114" s="960"/>
      <c r="AK114" s="961">
        <v>50271</v>
      </c>
      <c r="AL114" s="959"/>
      <c r="AM114" s="959"/>
      <c r="AN114" s="959"/>
      <c r="AO114" s="960"/>
      <c r="AP114" s="962">
        <v>1.6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1191201</v>
      </c>
      <c r="BR114" s="926"/>
      <c r="BS114" s="926"/>
      <c r="BT114" s="926"/>
      <c r="BU114" s="926"/>
      <c r="BV114" s="926">
        <v>1092862</v>
      </c>
      <c r="BW114" s="926"/>
      <c r="BX114" s="926"/>
      <c r="BY114" s="926"/>
      <c r="BZ114" s="926"/>
      <c r="CA114" s="926">
        <v>1065551</v>
      </c>
      <c r="CB114" s="926"/>
      <c r="CC114" s="926"/>
      <c r="CD114" s="926"/>
      <c r="CE114" s="926"/>
      <c r="CF114" s="920">
        <v>33.799999999999997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3434</v>
      </c>
      <c r="AB115" s="938"/>
      <c r="AC115" s="938"/>
      <c r="AD115" s="938"/>
      <c r="AE115" s="939"/>
      <c r="AF115" s="940">
        <v>948</v>
      </c>
      <c r="AG115" s="938"/>
      <c r="AH115" s="938"/>
      <c r="AI115" s="938"/>
      <c r="AJ115" s="939"/>
      <c r="AK115" s="940">
        <v>1164</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780158</v>
      </c>
      <c r="AB117" s="979"/>
      <c r="AC117" s="979"/>
      <c r="AD117" s="979"/>
      <c r="AE117" s="980"/>
      <c r="AF117" s="981">
        <v>707837</v>
      </c>
      <c r="AG117" s="979"/>
      <c r="AH117" s="979"/>
      <c r="AI117" s="979"/>
      <c r="AJ117" s="980"/>
      <c r="AK117" s="981">
        <v>694528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8042822</v>
      </c>
      <c r="BR119" s="1000"/>
      <c r="BS119" s="1000"/>
      <c r="BT119" s="1000"/>
      <c r="BU119" s="1000"/>
      <c r="BV119" s="1000">
        <v>7347486</v>
      </c>
      <c r="BW119" s="1000"/>
      <c r="BX119" s="1000"/>
      <c r="BY119" s="1000"/>
      <c r="BZ119" s="1000"/>
      <c r="CA119" s="1000">
        <v>6843626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2657703</v>
      </c>
      <c r="BR120" s="931"/>
      <c r="BS120" s="931"/>
      <c r="BT120" s="931"/>
      <c r="BU120" s="931"/>
      <c r="BV120" s="931">
        <v>2876587</v>
      </c>
      <c r="BW120" s="931"/>
      <c r="BX120" s="931"/>
      <c r="BY120" s="931"/>
      <c r="BZ120" s="931"/>
      <c r="CA120" s="931">
        <v>2972372</v>
      </c>
      <c r="CB120" s="931"/>
      <c r="CC120" s="931"/>
      <c r="CD120" s="931"/>
      <c r="CE120" s="931"/>
      <c r="CF120" s="944">
        <v>94.4</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738234</v>
      </c>
      <c r="DM120" s="931"/>
      <c r="DN120" s="931"/>
      <c r="DO120" s="931"/>
      <c r="DP120" s="931"/>
      <c r="DQ120" s="931">
        <v>524219</v>
      </c>
      <c r="DR120" s="931"/>
      <c r="DS120" s="931"/>
      <c r="DT120" s="931"/>
      <c r="DU120" s="931"/>
      <c r="DV120" s="932">
        <v>16.600000000000001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3064</v>
      </c>
      <c r="BR121" s="926"/>
      <c r="BS121" s="926"/>
      <c r="BT121" s="926"/>
      <c r="BU121" s="926"/>
      <c r="BV121" s="926">
        <v>2463</v>
      </c>
      <c r="BW121" s="926"/>
      <c r="BX121" s="926"/>
      <c r="BY121" s="926"/>
      <c r="BZ121" s="926"/>
      <c r="CA121" s="926">
        <v>2783</v>
      </c>
      <c r="CB121" s="926"/>
      <c r="CC121" s="926"/>
      <c r="CD121" s="926"/>
      <c r="CE121" s="926"/>
      <c r="CF121" s="920">
        <v>0.1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294721</v>
      </c>
      <c r="DH121" s="926"/>
      <c r="DI121" s="926"/>
      <c r="DJ121" s="926"/>
      <c r="DK121" s="926"/>
      <c r="DL121" s="926">
        <v>311275</v>
      </c>
      <c r="DM121" s="926"/>
      <c r="DN121" s="926"/>
      <c r="DO121" s="926"/>
      <c r="DP121" s="926"/>
      <c r="DQ121" s="926">
        <v>258799</v>
      </c>
      <c r="DR121" s="926"/>
      <c r="DS121" s="926"/>
      <c r="DT121" s="926"/>
      <c r="DU121" s="926"/>
      <c r="DV121" s="927">
        <v>8.1999999999999993</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5072372</v>
      </c>
      <c r="BR122" s="1000"/>
      <c r="BS122" s="1000"/>
      <c r="BT122" s="1000"/>
      <c r="BU122" s="1000"/>
      <c r="BV122" s="1000">
        <v>4805373</v>
      </c>
      <c r="BW122" s="1000"/>
      <c r="BX122" s="1000"/>
      <c r="BY122" s="1000"/>
      <c r="BZ122" s="1000"/>
      <c r="CA122" s="1000">
        <v>4626083</v>
      </c>
      <c r="CB122" s="1000"/>
      <c r="CC122" s="1000"/>
      <c r="CD122" s="1000"/>
      <c r="CE122" s="1000"/>
      <c r="CF122" s="1017">
        <v>146.9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v>139796</v>
      </c>
      <c r="DM122" s="926"/>
      <c r="DN122" s="926"/>
      <c r="DO122" s="926"/>
      <c r="DP122" s="926"/>
      <c r="DQ122" s="926">
        <v>129973</v>
      </c>
      <c r="DR122" s="926"/>
      <c r="DS122" s="926"/>
      <c r="DT122" s="926"/>
      <c r="DU122" s="926"/>
      <c r="DV122" s="927">
        <v>4.0999999999999996</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7733139</v>
      </c>
      <c r="BR123" s="1064"/>
      <c r="BS123" s="1064"/>
      <c r="BT123" s="1064"/>
      <c r="BU123" s="1064"/>
      <c r="BV123" s="1064">
        <v>7684423</v>
      </c>
      <c r="BW123" s="1064"/>
      <c r="BX123" s="1064"/>
      <c r="BY123" s="1064"/>
      <c r="BZ123" s="1064"/>
      <c r="CA123" s="1064">
        <v>7601238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1169151</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3434</v>
      </c>
      <c r="AB127" s="959"/>
      <c r="AC127" s="959"/>
      <c r="AD127" s="959"/>
      <c r="AE127" s="960"/>
      <c r="AF127" s="961">
        <v>948</v>
      </c>
      <c r="AG127" s="959"/>
      <c r="AH127" s="959"/>
      <c r="AI127" s="959"/>
      <c r="AJ127" s="960"/>
      <c r="AK127" s="961">
        <v>1164</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891</v>
      </c>
      <c r="AB128" s="1046"/>
      <c r="AC128" s="1046"/>
      <c r="AD128" s="1046"/>
      <c r="AE128" s="1047"/>
      <c r="AF128" s="1048">
        <v>944</v>
      </c>
      <c r="AG128" s="1046"/>
      <c r="AH128" s="1046"/>
      <c r="AI128" s="1046"/>
      <c r="AJ128" s="1047"/>
      <c r="AK128" s="1048">
        <v>944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3600630</v>
      </c>
      <c r="AB129" s="959"/>
      <c r="AC129" s="959"/>
      <c r="AD129" s="959"/>
      <c r="AE129" s="960"/>
      <c r="AF129" s="961">
        <v>3605397</v>
      </c>
      <c r="AG129" s="959"/>
      <c r="AH129" s="959"/>
      <c r="AI129" s="959"/>
      <c r="AJ129" s="960"/>
      <c r="AK129" s="961">
        <v>3661629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506266</v>
      </c>
      <c r="AB130" s="959"/>
      <c r="AC130" s="959"/>
      <c r="AD130" s="959"/>
      <c r="AE130" s="960"/>
      <c r="AF130" s="961">
        <v>509900</v>
      </c>
      <c r="AG130" s="959"/>
      <c r="AH130" s="959"/>
      <c r="AI130" s="959"/>
      <c r="AJ130" s="960"/>
      <c r="AK130" s="961">
        <v>512370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3094364</v>
      </c>
      <c r="AB131" s="986"/>
      <c r="AC131" s="986"/>
      <c r="AD131" s="986"/>
      <c r="AE131" s="987"/>
      <c r="AF131" s="985">
        <v>3095497</v>
      </c>
      <c r="AG131" s="986"/>
      <c r="AH131" s="986"/>
      <c r="AI131" s="986"/>
      <c r="AJ131" s="987"/>
      <c r="AK131" s="985">
        <v>3149259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8.8225237879999998</v>
      </c>
      <c r="AB132" s="1097"/>
      <c r="AC132" s="1097"/>
      <c r="AD132" s="1097"/>
      <c r="AE132" s="1098"/>
      <c r="AF132" s="1099">
        <v>6.3638569189999998</v>
      </c>
      <c r="AG132" s="1097"/>
      <c r="AH132" s="1097"/>
      <c r="AI132" s="1097"/>
      <c r="AJ132" s="1098"/>
      <c r="AK132" s="1099">
        <v>5.7541789989999996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7.9</v>
      </c>
      <c r="AB133" s="1080"/>
      <c r="AC133" s="1080"/>
      <c r="AD133" s="1080"/>
      <c r="AE133" s="1081"/>
      <c r="AF133" s="1079">
        <v>7.6</v>
      </c>
      <c r="AG133" s="1080"/>
      <c r="AH133" s="1080"/>
      <c r="AI133" s="1080"/>
      <c r="AJ133" s="1081"/>
      <c r="AK133" s="1079">
        <v>6.9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Rupe+NeLX671tae2ITTzevIoal/3mauQ+mHBnumf2jzTsyBTJW4jW3mxffGRJWeQInSaIOdvTn2rqk07iqOrg==" saltValue="1aTsLbp0+rMFbA3pOPIH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VHBNUifl7xGLAuRWxaPvgeD/0Y1wF/2dMapVfSnb4kmB7xb5Ixm03gCPhGAh7gvAOg1ttvVVn5CnVLkoMlWSA==" saltValue="nSfQrYcsuOVHFaee9zcH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O7sINrTBc9uXPUQVjvKlAAGal404ZUdOBe04lZZk4GU69KWBzCX2GCFJGaYI+PkrFgQLs/Dlzj9yuvlgxTjg==" saltValue="mkeZpqADxCNWHYHoP+aaC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1006230</v>
      </c>
      <c r="AP9" s="269">
        <v>137089</v>
      </c>
      <c r="AQ9" s="270">
        <v>156369</v>
      </c>
      <c r="AR9" s="271">
        <v>-12.3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180842</v>
      </c>
      <c r="AP10" s="272">
        <v>24638</v>
      </c>
      <c r="AQ10" s="273">
        <v>21449</v>
      </c>
      <c r="AR10" s="274">
        <v>14.9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19822</v>
      </c>
      <c r="AP11" s="272">
        <v>2701</v>
      </c>
      <c r="AQ11" s="273">
        <v>1663</v>
      </c>
      <c r="AR11" s="274">
        <v>62.4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34</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45316</v>
      </c>
      <c r="AP13" s="272">
        <v>6174</v>
      </c>
      <c r="AQ13" s="273">
        <v>5566</v>
      </c>
      <c r="AR13" s="274">
        <v>10.9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28895</v>
      </c>
      <c r="AP14" s="272">
        <v>3937</v>
      </c>
      <c r="AQ14" s="273">
        <v>3589</v>
      </c>
      <c r="AR14" s="274">
        <v>9.6999999999999993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-72674</v>
      </c>
      <c r="AP15" s="272">
        <v>-9901</v>
      </c>
      <c r="AQ15" s="273">
        <v>-10547</v>
      </c>
      <c r="AR15" s="274">
        <v>-6.1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1208431</v>
      </c>
      <c r="AP16" s="272">
        <v>164636</v>
      </c>
      <c r="AQ16" s="273">
        <v>178125</v>
      </c>
      <c r="AR16" s="274">
        <v>-7.6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15.26</v>
      </c>
      <c r="AP21" s="286">
        <v>14.51</v>
      </c>
      <c r="AQ21" s="287">
        <v>0.75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97.2</v>
      </c>
      <c r="AP22" s="291">
        <v>95.5</v>
      </c>
      <c r="AQ22" s="292">
        <v>1.7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555473</v>
      </c>
      <c r="AP32" s="300">
        <v>75678</v>
      </c>
      <c r="AQ32" s="301">
        <v>89268</v>
      </c>
      <c r="AR32" s="302">
        <v>-15.2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87620</v>
      </c>
      <c r="AP35" s="300">
        <v>11937</v>
      </c>
      <c r="AQ35" s="301">
        <v>17003</v>
      </c>
      <c r="AR35" s="302">
        <v>-29.8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50271</v>
      </c>
      <c r="AP36" s="300">
        <v>6849</v>
      </c>
      <c r="AQ36" s="301">
        <v>5039</v>
      </c>
      <c r="AR36" s="302">
        <v>35.9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1164</v>
      </c>
      <c r="AP37" s="300">
        <v>159</v>
      </c>
      <c r="AQ37" s="301">
        <v>909</v>
      </c>
      <c r="AR37" s="302">
        <v>-82.5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25</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-944</v>
      </c>
      <c r="AP39" s="300">
        <v>-129</v>
      </c>
      <c r="AQ39" s="301">
        <v>-4913</v>
      </c>
      <c r="AR39" s="302">
        <v>-97.4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-512370</v>
      </c>
      <c r="AP40" s="300">
        <v>-69805</v>
      </c>
      <c r="AQ40" s="301">
        <v>-72657</v>
      </c>
      <c r="AR40" s="302">
        <v>-3.9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181214</v>
      </c>
      <c r="AP41" s="300">
        <v>24689</v>
      </c>
      <c r="AQ41" s="301">
        <v>34674</v>
      </c>
      <c r="AR41" s="302">
        <v>-28.8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1001858</v>
      </c>
      <c r="AN51" s="322">
        <v>124889</v>
      </c>
      <c r="AO51" s="323">
        <v>26</v>
      </c>
      <c r="AP51" s="324">
        <v>125391</v>
      </c>
      <c r="AQ51" s="325">
        <v>-13.6</v>
      </c>
      <c r="AR51" s="326">
        <v>39.6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591306</v>
      </c>
      <c r="AN52" s="330">
        <v>73711</v>
      </c>
      <c r="AO52" s="331">
        <v>20.100000000000001</v>
      </c>
      <c r="AP52" s="332">
        <v>68516</v>
      </c>
      <c r="AQ52" s="333">
        <v>-18.2</v>
      </c>
      <c r="AR52" s="334">
        <v>38.299999999999997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970903</v>
      </c>
      <c r="AN53" s="322">
        <v>123587</v>
      </c>
      <c r="AO53" s="323">
        <v>-1</v>
      </c>
      <c r="AP53" s="324">
        <v>138402</v>
      </c>
      <c r="AQ53" s="325">
        <v>10.4</v>
      </c>
      <c r="AR53" s="326">
        <v>-11.4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614211</v>
      </c>
      <c r="AN54" s="330">
        <v>78184</v>
      </c>
      <c r="AO54" s="331">
        <v>6.1</v>
      </c>
      <c r="AP54" s="332">
        <v>70652</v>
      </c>
      <c r="AQ54" s="333">
        <v>3.1</v>
      </c>
      <c r="AR54" s="334">
        <v>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545912</v>
      </c>
      <c r="AN55" s="322">
        <v>70659</v>
      </c>
      <c r="AO55" s="323">
        <v>-42.8</v>
      </c>
      <c r="AP55" s="324">
        <v>146367</v>
      </c>
      <c r="AQ55" s="325">
        <v>5.8</v>
      </c>
      <c r="AR55" s="326">
        <v>-48.6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446875</v>
      </c>
      <c r="AN56" s="330">
        <v>57840</v>
      </c>
      <c r="AO56" s="331">
        <v>-26</v>
      </c>
      <c r="AP56" s="332">
        <v>79441</v>
      </c>
      <c r="AQ56" s="333">
        <v>12.4</v>
      </c>
      <c r="AR56" s="334">
        <v>-38.4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427983</v>
      </c>
      <c r="AN57" s="322">
        <v>57026</v>
      </c>
      <c r="AO57" s="323">
        <v>-19.3</v>
      </c>
      <c r="AP57" s="324">
        <v>165181</v>
      </c>
      <c r="AQ57" s="325">
        <v>12.9</v>
      </c>
      <c r="AR57" s="326">
        <v>-32.200000000000003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243590</v>
      </c>
      <c r="AN58" s="330">
        <v>32457</v>
      </c>
      <c r="AO58" s="331">
        <v>-43.9</v>
      </c>
      <c r="AP58" s="332">
        <v>82246</v>
      </c>
      <c r="AQ58" s="333">
        <v>3.5</v>
      </c>
      <c r="AR58" s="334">
        <v>-47.4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525025</v>
      </c>
      <c r="AN59" s="322">
        <v>71529</v>
      </c>
      <c r="AO59" s="323">
        <v>25.4</v>
      </c>
      <c r="AP59" s="324">
        <v>166234</v>
      </c>
      <c r="AQ59" s="325">
        <v>0.6</v>
      </c>
      <c r="AR59" s="326">
        <v>24.8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320646</v>
      </c>
      <c r="AN60" s="330">
        <v>43685</v>
      </c>
      <c r="AO60" s="331">
        <v>34.6</v>
      </c>
      <c r="AP60" s="332">
        <v>89789</v>
      </c>
      <c r="AQ60" s="333">
        <v>9.1999999999999993</v>
      </c>
      <c r="AR60" s="334">
        <v>25.4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694336</v>
      </c>
      <c r="AN61" s="337">
        <v>89538</v>
      </c>
      <c r="AO61" s="338">
        <v>-2.2999999999999998</v>
      </c>
      <c r="AP61" s="339">
        <v>148315</v>
      </c>
      <c r="AQ61" s="340">
        <v>3.2</v>
      </c>
      <c r="AR61" s="326">
        <v>-5.5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443326</v>
      </c>
      <c r="AN62" s="330">
        <v>57175</v>
      </c>
      <c r="AO62" s="331">
        <v>-1.8</v>
      </c>
      <c r="AP62" s="332">
        <v>78129</v>
      </c>
      <c r="AQ62" s="333">
        <v>2</v>
      </c>
      <c r="AR62" s="334">
        <v>-3.8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HtBU7Q5V4fB8QR/5XMAJT1OXn4u1SzXugTxK6isAlJ5StKWhS7O2mF0jUzKY4deCRH7McXHB9aPr6+69MDzqA==" saltValue="ETH71nke0r7+fAG0Cxwk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BiKwcSDGfTtRM6eT6OEXclHZB6n6w4QIGVPmMH2nXGe9JnuWezFdpXMWhbWeGjP0Tvk44M1qnHSv9CUDVNIfDw==" saltValue="Gx4P7vT9IVNfyDGVTElb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i4E8O0UEqYOvGwYCPvbMKW1SF+QaerzdfV4Dd4WwBHovUdct8FG2IEzc9ClxtyelbL1bHkdMX7FqVzyZznY08g==" saltValue="3PIwPyyfQAXgD+/MZTpM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32.28</v>
      </c>
      <c r="G47" s="12">
        <v>33.31</v>
      </c>
      <c r="H47" s="12">
        <v>36.270000000000003</v>
      </c>
      <c r="I47" s="12">
        <v>36.31</v>
      </c>
      <c r="J47" s="13">
        <v>35.840000000000003</v>
      </c>
    </row>
    <row r="48" spans="2:10" ht="57.75" customHeight="1" x14ac:dyDescent="0.2">
      <c r="B48" s="14"/>
      <c r="C48" s="1141" t="s">
        <v>4</v>
      </c>
      <c r="D48" s="1141"/>
      <c r="E48" s="1142"/>
      <c r="F48" s="15">
        <v>6.44</v>
      </c>
      <c r="G48" s="16">
        <v>7.63</v>
      </c>
      <c r="H48" s="16">
        <v>7.7</v>
      </c>
      <c r="I48" s="16">
        <v>7.46</v>
      </c>
      <c r="J48" s="17">
        <v>7.04</v>
      </c>
    </row>
    <row r="49" spans="2:10" ht="57.75" customHeight="1" thickBot="1" x14ac:dyDescent="0.25">
      <c r="B49" s="18"/>
      <c r="C49" s="1143" t="s">
        <v>5</v>
      </c>
      <c r="D49" s="1143"/>
      <c r="E49" s="1144"/>
      <c r="F49" s="19">
        <v>3.77</v>
      </c>
      <c r="G49" s="20">
        <v>5.41</v>
      </c>
      <c r="H49" s="20">
        <v>3.03</v>
      </c>
      <c r="I49" s="20" t="s">
        <v>530</v>
      </c>
      <c r="J49" s="21">
        <v>1.25</v>
      </c>
    </row>
    <row r="50" spans="2:10" ht="13.2"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row r="57" spans="2:10" ht="13.5" hidden="1" customHeight="1" x14ac:dyDescent="0.2"/>
    <row r="58" spans="2:10" ht="13.5" hidden="1" customHeight="1" x14ac:dyDescent="0.2"/>
    <row r="59" spans="2:10" ht="13.5" hidden="1" customHeight="1" x14ac:dyDescent="0.2"/>
    <row r="60" spans="2:10" ht="13.5" hidden="1" customHeight="1" x14ac:dyDescent="0.2"/>
    <row r="61" spans="2:10" ht="13.5" hidden="1" customHeight="1" x14ac:dyDescent="0.2"/>
    <row r="62" spans="2:10" ht="13.5" hidden="1" customHeight="1" x14ac:dyDescent="0.2"/>
    <row r="63" spans="2:10" ht="13.5" hidden="1" customHeight="1" x14ac:dyDescent="0.2"/>
    <row r="64" spans="2:10" ht="13.5" hidden="1" customHeight="1" x14ac:dyDescent="0.2"/>
    <row r="65" ht="13.5" hidden="1" customHeight="1" x14ac:dyDescent="0.2"/>
    <row r="66" ht="13.5" hidden="1" customHeight="1" x14ac:dyDescent="0.2"/>
    <row r="67" ht="13.5" hidden="1" customHeight="1" x14ac:dyDescent="0.2"/>
    <row r="68" ht="13.5" hidden="1" customHeight="1" x14ac:dyDescent="0.2"/>
  </sheetData>
  <sheetProtection algorithmName="SHA-512" hashValue="Hbm39wjbf/YLSqaGlw9pZwd3Gut5m2wz45foKO6yARelUaxPLoI84qx2AzkucblYtfO6HEPU5gjCoFDayLB1wg==" saltValue="p1ijElvcfsTTfeo3saDa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2026-03-16T05:22:53Z</cp:lastPrinted>
  <dcterms:created xsi:type="dcterms:W3CDTF">2026-02-23T07:02:43Z</dcterms:created>
  <dcterms:modified xsi:type="dcterms:W3CDTF">2026-03-16T05:22:57Z</dcterms:modified>
  <cp:category/>
</cp:coreProperties>
</file>