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192.168.0.10\共有フォルダ\総務課\財政係\4 R4\R3財政状況資料集\（310〆）令和3年度財政状況資料集の作成等について\【財政状況資料集】_223042_南伊豆町_2021\"/>
    </mc:Choice>
  </mc:AlternateContent>
  <xr:revisionPtr revIDLastSave="0" documentId="13_ncr:1_{4F8F7EAE-6BAA-40C2-9BA0-24D45035D7F2}"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AM37" i="10"/>
  <c r="U37" i="10"/>
  <c r="C37" i="10"/>
  <c r="CO36" i="10"/>
  <c r="BW36" i="10"/>
  <c r="AM36" i="10"/>
  <c r="C36" i="10"/>
  <c r="CO35" i="10"/>
  <c r="BW35" i="10"/>
  <c r="AM35" i="10"/>
  <c r="CO34" i="10"/>
  <c r="BW34" i="10"/>
  <c r="C34" i="10"/>
  <c r="C35"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<sst xmlns="http://schemas.openxmlformats.org/spreadsheetml/2006/main" count="1073" uniqueCount="607">
  <si>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</si>
  <si>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</si>
  <si>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</si>
  <si>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</si>
  <si>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</si>
  <si>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</si>
  <si>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</si>
  <si>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</si>
  <si>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</si>
  <si>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</si>
  <si>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</si>
  <si>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</si>
  <si>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</si>
  <si>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</si>
  <si>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</si>
  <si>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</si>
  <si>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</si>
  <si>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</si>
  <si>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</si>
  <si>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</si>
  <si>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</si>
  <si>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</si>
  <si>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</si>
  <si>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</si>
  <si>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</si>
  <si>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</si>
  <si>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</si>
  <si>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</si>
  <si>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</si>
  <si>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</si>
  <si>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</si>
  <si>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</si>
  <si>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</si>
  <si>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</si>
  <si>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</si>
  <si>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</si>
  <si>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</si>
  <si>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</si>
  <si>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</si>
  <si>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</si>
  <si>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</si>
  <si>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</si>
  <si>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</si>
  <si>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</si>
  <si>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</si>
  <si>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</si>
  <si>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</si>
  <si>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</si>
  <si>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</si>
  <si>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</si>
  <si>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</si>
  <si>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</si>
  <si>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</si>
  <si>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</si>
  <si>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</si>
  <si>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</si>
  <si>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</si>
  <si>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</si>
  <si>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</si>
  <si>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</si>
  <si>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</si>
  <si>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</si>
  <si>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</si>
  <si>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</si>
  <si>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</si>
  <si>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</si>
  <si>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</si>
  <si>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</si>
  <si>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</si>
  <si>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</si>
  <si>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</si>
  <si>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</si>
  <si>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</si>
  <si>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</si>
  <si>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</si>
  <si>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</si>
  <si>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</si>
  <si>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</si>
  <si>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</si>
  <si>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</si>
  <si>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</si>
  <si>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</si>
  <si>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</si>
  <si>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</si>
  <si>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</si>
  <si>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</si>
  <si>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</si>
  <si>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</si>
  <si>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</si>
  <si>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</si>
  <si>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</si>
  <si>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</si>
  <si>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</si>
  <si>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</si>
  <si>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</si>
  <si>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</si>
  <si>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</si>
  <si>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</si>
  <si>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</si>
  <si>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</si>
  <si>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</si>
  <si>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</si>
  <si>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</si>
  <si>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</si>
  <si>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</si>
  <si>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</si>
  <si>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</si>
  <si>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</si>
  <si>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</si>
  <si>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</si>
  <si>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</si>
  <si>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</si>
  <si>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</si>
  <si>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</si>
  <si>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</si>
  <si>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</si>
  <si>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</si>
  <si>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</si>
  <si>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</si>
  <si>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</si>
  <si>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</si>
  <si>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</si>
  <si>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</si>
  <si>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</si>
  <si>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</si>
  <si>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</si>
  <si>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</si>
  <si>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</si>
  <si>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</si>
  <si>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</si>
  <si>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</si>
  <si>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</si>
  <si>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</si>
  <si>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</si>
  <si>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</si>
  <si>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</si>
  <si>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</si>
  <si>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</si>
  <si>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</si>
  <si>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</si>
  <si>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</si>
  <si>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</si>
  <si>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</si>
  <si>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</si>
  <si>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</si>
  <si>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</si>
  <si>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</si>
  <si>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</si>
  <si>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</si>
  <si>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</si>
  <si>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</si>
  <si>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</si>
  <si>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</si>
  <si>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</si>
  <si>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</si>
  <si>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</si>
  <si>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</si>
  <si>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</si>
  <si>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</si>
  <si>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</si>
  <si>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</si>
  <si>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</si>
  <si>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</si>
  <si>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</si>
  <si>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</si>
  <si>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</si>
  <si>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</si>
  <si>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</si>
  <si>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</si>
  <si>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</si>
  <si>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</si>
  <si>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</si>
  <si>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</si>
  <si>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</si>
  <si>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</si>
  <si>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</si>
  <si>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</si>
  <si>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</si>
  <si>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</si>
  <si>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</si>
  <si>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</si>
  <si>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</si>
  <si>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</si>
  <si>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</si>
  <si>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</si>
  <si>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</si>
  <si>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</si>
  <si>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</si>
  <si>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</si>
  <si>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</si>
  <si>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</si>
  <si>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</si>
  <si>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</si>
  <si>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</si>
  <si>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</si>
  <si>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</si>
  <si>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</si>
  <si>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</si>
  <si>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</si>
  <si>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</si>
  <si>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</si>
  <si>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</si>
  <si>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</si>
  <si>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</si>
  <si>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</si>
  <si>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</si>
  <si>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</si>
  <si>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</si>
  <si>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</si>
  <si>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</si>
  <si>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</si>
  <si>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</si>
  <si>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</si>
  <si>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</si>
  <si>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</si>
  <si>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</si>
  <si>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</si>
  <si>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</si>
  <si>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</si>
  <si>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静岡県南伊豆町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</si>
  <si>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</si>
  <si>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</si>
  <si>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</si>
  <si>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</si>
  <si>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</si>
  <si>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</si>
  <si>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</si>
  <si>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</si>
  <si>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</si>
  <si>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</si>
  <si>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</si>
  <si>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</si>
  <si>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</si>
  <si>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</si>
  <si>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</si>
  <si>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</si>
  <si>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</si>
  <si>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</si>
  <si>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</si>
  <si>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</si>
  <si>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</si>
  <si>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</si>
  <si>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</si>
  <si>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</si>
  <si>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</si>
  <si>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</si>
  <si>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</si>
  <si>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</si>
  <si>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</si>
  <si>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</si>
  <si>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</si>
  <si>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</si>
  <si>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</si>
  <si>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</si>
  <si>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</si>
  <si>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</si>
  <si>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</si>
  <si>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</si>
  <si>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</si>
  <si>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</si>
  <si>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</si>
  <si>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</si>
  <si>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</si>
  <si>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</si>
  <si>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</si>
  <si>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</si>
  <si>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</si>
  <si>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</si>
  <si>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</si>
  <si>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</si>
  <si>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</si>
  <si>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</si>
  <si>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</si>
  <si>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</si>
  <si>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</si>
  <si>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</si>
  <si>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</si>
  <si>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</si>
  <si>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</si>
  <si>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</si>
  <si>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</si>
  <si>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</si>
  <si>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</si>
  <si>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</si>
  <si>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</si>
  <si>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</si>
  <si>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</si>
  <si>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</si>
  <si>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</si>
  <si>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</si>
  <si>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</si>
  <si>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</si>
  <si>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</si>
  <si>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</si>
  <si>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</si>
  <si>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</si>
  <si>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</si>
  <si>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</si>
  <si>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</si>
  <si>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</si>
  <si>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</si>
  <si>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</si>
  <si>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</si>
  <si>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</si>
  <si>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</si>
  <si>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</si>
  <si>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</si>
  <si>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</si>
  <si>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</si>
  <si>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</si>
  <si>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</si>
  <si>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</si>
  <si>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</si>
  <si>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</si>
  <si>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</si>
  <si>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</si>
  <si>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</si>
  <si>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</si>
  <si>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</si>
  <si>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</si>
  <si>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</si>
  <si>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</si>
  <si>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</si>
  <si>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</si>
  <si>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</si>
  <si>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</si>
  <si>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</si>
  <si>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</si>
  <si>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</si>
  <si>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</si>
  <si>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</si>
  <si>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</si>
  <si>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</si>
  <si>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</si>
  <si>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</si>
  <si>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</si>
  <si>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</si>
  <si>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</si>
  <si>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</si>
  <si>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</si>
  <si>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</si>
  <si>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</si>
  <si>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</si>
  <si>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</si>
  <si>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</si>
  <si>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</si>
  <si>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</si>
  <si>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</si>
  <si>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</si>
  <si>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</si>
  <si>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</si>
  <si>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</si>
  <si>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</si>
  <si>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</si>
  <si>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</si>
  <si>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</si>
  <si>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</si>
  <si>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</si>
  <si>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</si>
  <si>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</si>
  <si>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</si>
  <si>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</si>
  <si>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</si>
  <si>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</si>
  <si>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</si>
  <si>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</si>
  <si>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</si>
  <si>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</si>
  <si>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</si>
  <si>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</si>
  <si>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</si>
  <si>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</si>
  <si>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</si>
  <si>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静岡県南伊豆町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</si>
  <si>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</si>
  <si>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</si>
  <si>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</si>
  <si>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</si>
  <si>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</si>
  <si>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</si>
  <si>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</si>
  <si>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</si>
  <si>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</si>
  <si>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</si>
  <si>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</si>
  <si>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</si>
  <si>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</si>
  <si>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</si>
  <si>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</si>
  <si>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</si>
  <si>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</si>
  <si>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</si>
  <si>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</si>
  <si>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</si>
  <si>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</si>
  <si>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</si>
  <si>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</si>
  <si>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</si>
  <si>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</si>
  <si>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</si>
  <si>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</si>
  <si>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</si>
  <si>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</si>
  <si>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</si>
  <si>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</si>
  <si>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</si>
  <si>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</si>
  <si>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</si>
  <si>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</si>
  <si>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</si>
  <si>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</si>
  <si>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</si>
  <si>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</si>
  <si>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</si>
  <si>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</si>
  <si>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</si>
  <si>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子浦漁業集落排水事業特別会計</t>
    <phoneticPr fontId="5"/>
  </si>
  <si>
    <t>-</t>
    <phoneticPr fontId="5"/>
  </si>
  <si>
    <t>法非適用企業</t>
    <phoneticPr fontId="5"/>
  </si>
  <si>
    <t>中木漁業集落排水事業特別会計</t>
    <phoneticPr fontId="5"/>
  </si>
  <si>
    <t>妻良漁業集落排水事業特別会計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</si>
  <si>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</si>
  <si>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</si>
  <si>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</si>
  <si>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</si>
  <si>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</si>
  <si>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</si>
  <si>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</si>
  <si>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</si>
  <si>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</si>
  <si>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</si>
  <si>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</si>
  <si>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</si>
  <si>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</si>
  <si>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</si>
  <si>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</si>
  <si>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</si>
  <si>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</si>
  <si>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</si>
  <si>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</si>
  <si>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</si>
  <si>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</si>
  <si>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</si>
  <si>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</si>
  <si>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</si>
  <si>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</si>
  <si>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</si>
  <si>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</si>
  <si>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</si>
  <si>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</si>
  <si>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</si>
  <si>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</si>
  <si>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</si>
  <si>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</si>
  <si>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</si>
  <si>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</si>
  <si>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</si>
  <si>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</si>
  <si>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</si>
  <si>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</si>
  <si>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</si>
  <si>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</si>
  <si>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</si>
  <si>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</si>
  <si>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</si>
  <si>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</si>
  <si>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</si>
  <si>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</si>
  <si>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</si>
  <si>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</si>
  <si>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</si>
  <si>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</si>
  <si>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</si>
  <si>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</si>
  <si>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</si>
  <si>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</si>
  <si>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</si>
  <si>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</si>
  <si>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</si>
  <si>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</si>
  <si>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</si>
  <si>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</si>
  <si>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</si>
  <si>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</si>
  <si>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</si>
  <si>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</si>
  <si>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</si>
  <si>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妻良漁業集落排水事業特別会計</t>
    <phoneticPr fontId="5"/>
  </si>
  <si>
    <t>(Ｆ)</t>
    <phoneticPr fontId="5"/>
  </si>
  <si>
    <t>子浦漁業集落排水事業特別会計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</si>
  <si>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</si>
  <si>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</si>
  <si>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</si>
  <si>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</si>
  <si>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</si>
  <si>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</si>
  <si>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</si>
  <si>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</si>
  <si>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</si>
  <si>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</si>
  <si>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</si>
  <si>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</si>
  <si>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</si>
  <si>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</si>
  <si>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</si>
  <si>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</si>
  <si>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</si>
  <si>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</si>
  <si>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</si>
  <si>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</si>
  <si>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</si>
  <si>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</si>
  <si>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</si>
  <si>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</si>
  <si>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</si>
  <si>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</si>
  <si>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</si>
  <si>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</si>
  <si>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</si>
  <si>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</si>
  <si>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</si>
  <si>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</si>
  <si>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</si>
  <si>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</si>
  <si>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</si>
  <si>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</si>
  <si>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</si>
  <si>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</si>
  <si>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</si>
  <si>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</si>
  <si>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</si>
  <si>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</si>
  <si>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</si>
  <si>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</si>
  <si>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</si>
  <si>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</si>
  <si>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</si>
  <si>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</si>
  <si>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</si>
  <si>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</si>
  <si>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</si>
  <si>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</si>
  <si>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</si>
  <si>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</si>
  <si>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</si>
  <si>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</si>
  <si>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</si>
  <si>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</si>
  <si>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</si>
  <si>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</si>
  <si>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</si>
  <si>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</si>
  <si>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</si>
  <si>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</si>
  <si>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</si>
  <si>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</si>
  <si>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</si>
  <si>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</si>
  <si>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</si>
  <si>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</si>
  <si>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</si>
  <si>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</si>
  <si>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</si>
  <si>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</si>
  <si>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</si>
  <si>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</si>
  <si>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</si>
  <si>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</si>
  <si>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</si>
  <si>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</si>
  <si>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</si>
  <si>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</si>
  <si>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</si>
  <si>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0.81</t>
  </si>
  <si>
    <t>▲ 11.45</t>
  </si>
  <si>
    <t>▲ 1.28</t>
  </si>
  <si>
    <t>一般会計</t>
  </si>
  <si>
    <t>介護保険特別会計</t>
  </si>
  <si>
    <t>国民健康保険特別会計</t>
  </si>
  <si>
    <t>水道事業会計</t>
  </si>
  <si>
    <t>後期高齢者医療特別会計</t>
  </si>
  <si>
    <t>公共下水道事業特別会計</t>
  </si>
  <si>
    <t>土地取得特別会計</t>
  </si>
  <si>
    <t>子浦漁業集落排水事業特別会計</t>
  </si>
  <si>
    <t>その他会計（赤字）</t>
  </si>
  <si>
    <t>その他会計（黒字）</t>
  </si>
  <si>
    <t>H28末</t>
    <phoneticPr fontId="5"/>
  </si>
  <si>
    <t>H29末</t>
    <phoneticPr fontId="5"/>
  </si>
  <si>
    <t>H30末</t>
    <phoneticPr fontId="5"/>
  </si>
  <si>
    <t>R01末</t>
    <phoneticPr fontId="5"/>
  </si>
  <si>
    <t>R02末</t>
    <phoneticPr fontId="5"/>
  </si>
  <si>
    <t xml:space="preserve"> ふるさと応援基金</t>
    <rPh sb="5" eb="9">
      <t>オウエンキキン</t>
    </rPh>
    <phoneticPr fontId="5"/>
  </si>
  <si>
    <t xml:space="preserve"> 公共施設整備基金</t>
    <rPh sb="1" eb="9">
      <t>コウキョウシセツセイビキキン</t>
    </rPh>
    <phoneticPr fontId="5"/>
  </si>
  <si>
    <t xml:space="preserve"> 庁舎建設基金</t>
    <rPh sb="1" eb="7">
      <t>チョウシャケンセツキキン</t>
    </rPh>
    <phoneticPr fontId="5"/>
  </si>
  <si>
    <t xml:space="preserve"> ふるさと創生基金</t>
    <rPh sb="5" eb="9">
      <t>ソウセイキキン</t>
    </rPh>
    <phoneticPr fontId="2"/>
  </si>
  <si>
    <t xml:space="preserve"> 交通安全対策推進基金</t>
    <rPh sb="1" eb="5">
      <t>コウツウアンゼン</t>
    </rPh>
    <rPh sb="5" eb="11">
      <t>タイサクスイシンキキン</t>
    </rPh>
    <phoneticPr fontId="2"/>
  </si>
  <si>
    <t>静岡県市町総合事務組合</t>
    <rPh sb="0" eb="3">
      <t>シズオカケン</t>
    </rPh>
    <rPh sb="3" eb="5">
      <t>シマチ</t>
    </rPh>
    <rPh sb="5" eb="7">
      <t>ソウゴウ</t>
    </rPh>
    <rPh sb="7" eb="11">
      <t>ジムクミアイ</t>
    </rPh>
    <phoneticPr fontId="2"/>
  </si>
  <si>
    <t>南豆衛生プラント組合</t>
    <rPh sb="0" eb="1">
      <t>ミナミ</t>
    </rPh>
    <rPh sb="1" eb="2">
      <t>マメ</t>
    </rPh>
    <rPh sb="2" eb="4">
      <t>エイセイ</t>
    </rPh>
    <rPh sb="8" eb="10">
      <t>クミアイ</t>
    </rPh>
    <phoneticPr fontId="2"/>
  </si>
  <si>
    <t>伊豆斎場組合</t>
    <rPh sb="0" eb="2">
      <t>イズ</t>
    </rPh>
    <rPh sb="2" eb="6">
      <t>サイジョウクミアイ</t>
    </rPh>
    <phoneticPr fontId="2"/>
  </si>
  <si>
    <t>下田地区消防組合</t>
    <rPh sb="0" eb="4">
      <t>シモダチク</t>
    </rPh>
    <rPh sb="4" eb="8">
      <t>ショウボウクミアイ</t>
    </rPh>
    <phoneticPr fontId="2"/>
  </si>
  <si>
    <t>一部事務組合下田メディカルセンター（普通会計分）</t>
    <rPh sb="0" eb="2">
      <t>イチブ</t>
    </rPh>
    <rPh sb="2" eb="4">
      <t>ジム</t>
    </rPh>
    <rPh sb="4" eb="6">
      <t>クミアイ</t>
    </rPh>
    <rPh sb="6" eb="8">
      <t>シモダ</t>
    </rPh>
    <rPh sb="18" eb="23">
      <t>フツウカイケイブン</t>
    </rPh>
    <phoneticPr fontId="5"/>
  </si>
  <si>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5"/>
  </si>
  <si>
    <t>静岡県後期高齢者医療広域連合</t>
    <rPh sb="0" eb="8">
      <t>シズオカケンコウキコウレイシャ</t>
    </rPh>
    <rPh sb="8" eb="14">
      <t>イリョウコウイキレンゴウ</t>
    </rPh>
    <phoneticPr fontId="2"/>
  </si>
  <si>
    <t>静岡県後期高齢者医療広域連合（事業会計分）</t>
    <rPh sb="0" eb="8">
      <t>シズオカケンコウキコウレイシャ</t>
    </rPh>
    <rPh sb="8" eb="14">
      <t>イリョウコウイキレンゴウ</t>
    </rPh>
    <rPh sb="15" eb="17">
      <t>ジギョウ</t>
    </rPh>
    <rPh sb="17" eb="19">
      <t>カイケイ</t>
    </rPh>
    <rPh sb="19" eb="20">
      <t>ブン</t>
    </rPh>
    <phoneticPr fontId="2"/>
  </si>
  <si>
    <t>静岡県地方税滞納整理機構</t>
    <rPh sb="0" eb="3">
      <t>シズオカケン</t>
    </rPh>
    <rPh sb="3" eb="6">
      <t>チホウゼイ</t>
    </rPh>
    <rPh sb="6" eb="12">
      <t>タイノウセイリキコウ</t>
    </rPh>
    <phoneticPr fontId="2"/>
  </si>
  <si>
    <t>-</t>
    <phoneticPr fontId="2"/>
  </si>
  <si>
    <t>※8：職員の状況については、令和3年地方公務員給与実態調査に基づいている。</t>
    <rPh sb="3" eb="5">
      <t>ショクイン</t>
    </rPh>
    <rPh sb="6" eb="8">
      <t>ジョウキョウ</t>
    </rPh>
    <rPh sb="14" eb="16">
      <t>レイワ</t>
    </rPh>
    <rPh sb="17" eb="18">
      <t>ネン</t>
    </rPh>
    <rPh sb="18" eb="25">
      <t>チホウコウムインキュウヨ</t>
    </rPh>
    <rPh sb="25" eb="29">
      <t>ジッタイチョウサ</t>
    </rPh>
    <rPh sb="30" eb="31">
      <t>モト</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</si>
</sst>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67F1-412A-820F-A072C8F8BB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120385</c:v>
                </c:pt>
                <c:pt idx="1">
                  <c:v>91050</c:v>
                </c:pt>
                <c:pt idx="2">
                  <c:v>99119</c:v>
                </c:pt>
                <c:pt idx="3">
                  <c:v>124889</c:v>
                </c:pt>
                <c:pt idx="4">
                  <c:v>123587</c:v>
                </c:pt>
              </c:numCache>
            </c:numRef>
          </c:val>
          <c:smooth val="0"/>
          <c:extLst>
            <c:ext xmlns:c16="http://schemas.microsoft.com/office/drawing/2014/chart" uri="{C3380CC4-5D6E-409C-BE32-E72D297353CC}">
              <c16:uniqueId val="{00000001-67F1-412A-820F-A072C8F8BBB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9.24</c:v>
                </c:pt>
                <c:pt idx="1">
                  <c:v>5.03</c:v>
                </c:pt>
                <c:pt idx="2">
                  <c:v>3.4</c:v>
                </c:pt>
                <c:pt idx="3">
                  <c:v>6.44</c:v>
                </c:pt>
                <c:pt idx="4">
                  <c:v>7.63</c:v>
                </c:pt>
              </c:numCache>
            </c:numRef>
          </c:val>
          <c:extLst>
            <c:ext xmlns:c16="http://schemas.microsoft.com/office/drawing/2014/chart" uri="{C3380CC4-5D6E-409C-BE32-E72D297353CC}">
              <c16:uniqueId val="{00000000-1777-4574-81F9-50FEF8409E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40.32</c:v>
                </c:pt>
                <c:pt idx="1">
                  <c:v>33.79</c:v>
                </c:pt>
                <c:pt idx="2">
                  <c:v>34.659999999999997</c:v>
                </c:pt>
                <c:pt idx="3">
                  <c:v>32.28</c:v>
                </c:pt>
                <c:pt idx="4">
                  <c:v>33.31</c:v>
                </c:pt>
              </c:numCache>
            </c:numRef>
          </c:val>
          <c:extLst>
            <c:ext xmlns:c16="http://schemas.microsoft.com/office/drawing/2014/chart" uri="{C3380CC4-5D6E-409C-BE32-E72D297353CC}">
              <c16:uniqueId val="{00000001-1777-4574-81F9-50FEF8409E9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-0.81</c:v>
                </c:pt>
                <c:pt idx="1">
                  <c:v>-11.45</c:v>
                </c:pt>
                <c:pt idx="2">
                  <c:v>-1.28</c:v>
                </c:pt>
                <c:pt idx="3">
                  <c:v>3.77</c:v>
                </c:pt>
                <c:pt idx="4">
                  <c:v>5.41</c:v>
                </c:pt>
              </c:numCache>
            </c:numRef>
          </c:val>
          <c:smooth val="0"/>
          <c:extLst>
            <c:ext xmlns:c16="http://schemas.microsoft.com/office/drawing/2014/chart" uri="{C3380CC4-5D6E-409C-BE32-E72D297353CC}">
              <c16:uniqueId val="{00000002-1777-4574-81F9-50FEF8409E9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4D2-4438-83BD-A9CDC5ECE0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D2-4438-83BD-A9CDC5ECE0A7}"/>
            </c:ext>
          </c:extLst>
        </c:ser>
        <c:ser>
          <c:idx val="2"/>
          <c:order val="2"/>
          <c:tx>
            <c:strRef>
              <c:f>データシート!$A$29</c:f>
              <c:strCache>
                <c:ptCount val="1"/>
                <c:pt idx="0">
                  <c:v>子浦漁業集落排水事業特別会計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4D2-4438-83BD-A9CDC5ECE0A7}"/>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4D2-4438-83BD-A9CDC5ECE0A7}"/>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0.5</c:v>
                </c:pt>
                <c:pt idx="8">
                  <c:v>#N/A</c:v>
                </c:pt>
                <c:pt idx="9">
                  <c:v>0.01</c:v>
                </c:pt>
              </c:numCache>
            </c:numRef>
          </c:val>
          <c:extLst>
            <c:ext xmlns:c16="http://schemas.microsoft.com/office/drawing/2014/chart" uri="{C3380CC4-5D6E-409C-BE32-E72D297353CC}">
              <c16:uniqueId val="{00000004-54D2-4438-83BD-A9CDC5ECE0A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c:v>
                </c:pt>
                <c:pt idx="8">
                  <c:v>#N/A</c:v>
                </c:pt>
                <c:pt idx="9">
                  <c:v>0.02</c:v>
                </c:pt>
              </c:numCache>
            </c:numRef>
          </c:val>
          <c:extLst>
            <c:ext xmlns:c16="http://schemas.microsoft.com/office/drawing/2014/chart" uri="{C3380CC4-5D6E-409C-BE32-E72D297353CC}">
              <c16:uniqueId val="{00000005-54D2-4438-83BD-A9CDC5ECE0A7}"/>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4.0199999999999996</c:v>
                </c:pt>
                <c:pt idx="2">
                  <c:v>#N/A</c:v>
                </c:pt>
                <c:pt idx="3">
                  <c:v>3.76</c:v>
                </c:pt>
                <c:pt idx="4">
                  <c:v>#N/A</c:v>
                </c:pt>
                <c:pt idx="5">
                  <c:v>3.83</c:v>
                </c:pt>
                <c:pt idx="6">
                  <c:v>#N/A</c:v>
                </c:pt>
                <c:pt idx="7">
                  <c:v>2.4300000000000002</c:v>
                </c:pt>
                <c:pt idx="8">
                  <c:v>#N/A</c:v>
                </c:pt>
                <c:pt idx="9">
                  <c:v>2.27</c:v>
                </c:pt>
              </c:numCache>
            </c:numRef>
          </c:val>
          <c:extLst>
            <c:ext xmlns:c16="http://schemas.microsoft.com/office/drawing/2014/chart" uri="{C3380CC4-5D6E-409C-BE32-E72D297353CC}">
              <c16:uniqueId val="{00000006-54D2-4438-83BD-A9CDC5ECE0A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8.6199999999999992</c:v>
                </c:pt>
                <c:pt idx="2">
                  <c:v>#N/A</c:v>
                </c:pt>
                <c:pt idx="3">
                  <c:v>7</c:v>
                </c:pt>
                <c:pt idx="4">
                  <c:v>#N/A</c:v>
                </c:pt>
                <c:pt idx="5">
                  <c:v>5.25</c:v>
                </c:pt>
                <c:pt idx="6">
                  <c:v>#N/A</c:v>
                </c:pt>
                <c:pt idx="7">
                  <c:v>4.54</c:v>
                </c:pt>
                <c:pt idx="8">
                  <c:v>#N/A</c:v>
                </c:pt>
                <c:pt idx="9">
                  <c:v>4.3099999999999996</c:v>
                </c:pt>
              </c:numCache>
            </c:numRef>
          </c:val>
          <c:extLst>
            <c:ext xmlns:c16="http://schemas.microsoft.com/office/drawing/2014/chart" uri="{C3380CC4-5D6E-409C-BE32-E72D297353CC}">
              <c16:uniqueId val="{00000007-54D2-4438-83BD-A9CDC5ECE0A7}"/>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0.54</c:v>
                </c:pt>
                <c:pt idx="2">
                  <c:v>#N/A</c:v>
                </c:pt>
                <c:pt idx="3">
                  <c:v>1.7</c:v>
                </c:pt>
                <c:pt idx="4">
                  <c:v>#N/A</c:v>
                </c:pt>
                <c:pt idx="5">
                  <c:v>2.91</c:v>
                </c:pt>
                <c:pt idx="6">
                  <c:v>#N/A</c:v>
                </c:pt>
                <c:pt idx="7">
                  <c:v>3.71</c:v>
                </c:pt>
                <c:pt idx="8">
                  <c:v>#N/A</c:v>
                </c:pt>
                <c:pt idx="9">
                  <c:v>4.32</c:v>
                </c:pt>
              </c:numCache>
            </c:numRef>
          </c:val>
          <c:extLst>
            <c:ext xmlns:c16="http://schemas.microsoft.com/office/drawing/2014/chart" uri="{C3380CC4-5D6E-409C-BE32-E72D297353CC}">
              <c16:uniqueId val="{00000008-54D2-4438-83BD-A9CDC5ECE0A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9.24</c:v>
                </c:pt>
                <c:pt idx="2">
                  <c:v>#N/A</c:v>
                </c:pt>
                <c:pt idx="3">
                  <c:v>5.03</c:v>
                </c:pt>
                <c:pt idx="4">
                  <c:v>#N/A</c:v>
                </c:pt>
                <c:pt idx="5">
                  <c:v>3.39</c:v>
                </c:pt>
                <c:pt idx="6">
                  <c:v>#N/A</c:v>
                </c:pt>
                <c:pt idx="7">
                  <c:v>6.44</c:v>
                </c:pt>
                <c:pt idx="8">
                  <c:v>#N/A</c:v>
                </c:pt>
                <c:pt idx="9">
                  <c:v>7.62</c:v>
                </c:pt>
              </c:numCache>
            </c:numRef>
          </c:val>
          <c:extLst>
            <c:ext xmlns:c16="http://schemas.microsoft.com/office/drawing/2014/chart" uri="{C3380CC4-5D6E-409C-BE32-E72D297353CC}">
              <c16:uniqueId val="{00000009-54D2-4438-83BD-A9CDC5ECE0A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434</c:v>
                </c:pt>
                <c:pt idx="5">
                  <c:v>412</c:v>
                </c:pt>
                <c:pt idx="8">
                  <c:v>405</c:v>
                </c:pt>
                <c:pt idx="11">
                  <c:v>428</c:v>
                </c:pt>
                <c:pt idx="14">
                  <c:v>463</c:v>
                </c:pt>
              </c:numCache>
            </c:numRef>
          </c:val>
          <c:extLst>
            <c:ext xmlns:c16="http://schemas.microsoft.com/office/drawing/2014/chart" uri="{C3380CC4-5D6E-409C-BE32-E72D297353CC}">
              <c16:uniqueId val="{00000000-D55E-4C8F-BAE5-E52564CE4C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5E-4C8F-BAE5-E52564CE4C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1</c:v>
                </c:pt>
                <c:pt idx="9">
                  <c:v>4</c:v>
                </c:pt>
                <c:pt idx="12">
                  <c:v>4</c:v>
                </c:pt>
              </c:numCache>
            </c:numRef>
          </c:val>
          <c:extLst>
            <c:ext xmlns:c16="http://schemas.microsoft.com/office/drawing/2014/chart" uri="{C3380CC4-5D6E-409C-BE32-E72D297353CC}">
              <c16:uniqueId val="{00000002-D55E-4C8F-BAE5-E52564CE4C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80</c:v>
                </c:pt>
                <c:pt idx="3">
                  <c:v>80</c:v>
                </c:pt>
                <c:pt idx="6">
                  <c:v>76</c:v>
                </c:pt>
                <c:pt idx="9">
                  <c:v>71</c:v>
                </c:pt>
                <c:pt idx="12">
                  <c:v>66</c:v>
                </c:pt>
              </c:numCache>
            </c:numRef>
          </c:val>
          <c:extLst>
            <c:ext xmlns:c16="http://schemas.microsoft.com/office/drawing/2014/chart" uri="{C3380CC4-5D6E-409C-BE32-E72D297353CC}">
              <c16:uniqueId val="{00000003-D55E-4C8F-BAE5-E52564CE4C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136</c:v>
                </c:pt>
                <c:pt idx="3">
                  <c:v>152</c:v>
                </c:pt>
                <c:pt idx="6">
                  <c:v>154</c:v>
                </c:pt>
                <c:pt idx="9">
                  <c:v>157</c:v>
                </c:pt>
                <c:pt idx="12">
                  <c:v>169</c:v>
                </c:pt>
              </c:numCache>
            </c:numRef>
          </c:val>
          <c:extLst>
            <c:ext xmlns:c16="http://schemas.microsoft.com/office/drawing/2014/chart" uri="{C3380CC4-5D6E-409C-BE32-E72D297353CC}">
              <c16:uniqueId val="{00000004-D55E-4C8F-BAE5-E52564CE4C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5E-4C8F-BAE5-E52564CE4C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5E-4C8F-BAE5-E52564CE4C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428</c:v>
                </c:pt>
                <c:pt idx="3">
                  <c:v>393</c:v>
                </c:pt>
                <c:pt idx="6">
                  <c:v>369</c:v>
                </c:pt>
                <c:pt idx="9">
                  <c:v>402</c:v>
                </c:pt>
                <c:pt idx="12">
                  <c:v>469</c:v>
                </c:pt>
              </c:numCache>
            </c:numRef>
          </c:val>
          <c:extLst>
            <c:ext xmlns:c16="http://schemas.microsoft.com/office/drawing/2014/chart" uri="{C3380CC4-5D6E-409C-BE32-E72D297353CC}">
              <c16:uniqueId val="{00000007-D55E-4C8F-BAE5-E52564CE4C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212</c:v>
                </c:pt>
                <c:pt idx="2">
                  <c:v>#N/A</c:v>
                </c:pt>
                <c:pt idx="3">
                  <c:v>#N/A</c:v>
                </c:pt>
                <c:pt idx="4">
                  <c:v>215</c:v>
                </c:pt>
                <c:pt idx="5">
                  <c:v>#N/A</c:v>
                </c:pt>
                <c:pt idx="6">
                  <c:v>#N/A</c:v>
                </c:pt>
                <c:pt idx="7">
                  <c:v>195</c:v>
                </c:pt>
                <c:pt idx="8">
                  <c:v>#N/A</c:v>
                </c:pt>
                <c:pt idx="9">
                  <c:v>#N/A</c:v>
                </c:pt>
                <c:pt idx="10">
                  <c:v>206</c:v>
                </c:pt>
                <c:pt idx="11">
                  <c:v>#N/A</c:v>
                </c:pt>
                <c:pt idx="12">
                  <c:v>#N/A</c:v>
                </c:pt>
                <c:pt idx="13">
                  <c:v>245</c:v>
                </c:pt>
                <c:pt idx="14">
                  <c:v>#N/A</c:v>
                </c:pt>
              </c:numCache>
            </c:numRef>
          </c:val>
          <c:smooth val="0"/>
          <c:extLst>
            <c:ext xmlns:c16="http://schemas.microsoft.com/office/drawing/2014/chart" uri="{C3380CC4-5D6E-409C-BE32-E72D297353CC}">
              <c16:uniqueId val="{00000008-D55E-4C8F-BAE5-E52564CE4C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5121</c:v>
                </c:pt>
                <c:pt idx="5">
                  <c:v>5145</c:v>
                </c:pt>
                <c:pt idx="8">
                  <c:v>5208</c:v>
                </c:pt>
                <c:pt idx="11">
                  <c:v>5334</c:v>
                </c:pt>
                <c:pt idx="14">
                  <c:v>5350</c:v>
                </c:pt>
              </c:numCache>
            </c:numRef>
          </c:val>
          <c:extLst>
            <c:ext xmlns:c16="http://schemas.microsoft.com/office/drawing/2014/chart" uri="{C3380CC4-5D6E-409C-BE32-E72D297353CC}">
              <c16:uniqueId val="{00000000-3ABA-4428-A171-ACB9FEA203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c:v>
                </c:pt>
                <c:pt idx="5">
                  <c:v>11</c:v>
                </c:pt>
                <c:pt idx="8">
                  <c:v>8</c:v>
                </c:pt>
                <c:pt idx="11">
                  <c:v>5</c:v>
                </c:pt>
                <c:pt idx="14">
                  <c:v>3</c:v>
                </c:pt>
              </c:numCache>
            </c:numRef>
          </c:val>
          <c:extLst>
            <c:ext xmlns:c16="http://schemas.microsoft.com/office/drawing/2014/chart" uri="{C3380CC4-5D6E-409C-BE32-E72D297353CC}">
              <c16:uniqueId val="{00000001-3ABA-4428-A171-ACB9FEA203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2069</c:v>
                </c:pt>
                <c:pt idx="5">
                  <c:v>2106</c:v>
                </c:pt>
                <c:pt idx="8">
                  <c:v>2031</c:v>
                </c:pt>
                <c:pt idx="11">
                  <c:v>2093</c:v>
                </c:pt>
                <c:pt idx="14">
                  <c:v>2407</c:v>
                </c:pt>
              </c:numCache>
            </c:numRef>
          </c:val>
          <c:extLst>
            <c:ext xmlns:c16="http://schemas.microsoft.com/office/drawing/2014/chart" uri="{C3380CC4-5D6E-409C-BE32-E72D297353CC}">
              <c16:uniqueId val="{00000002-3ABA-4428-A171-ACB9FEA203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BA-4428-A171-ACB9FEA203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BA-4428-A171-ACB9FEA203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BA-4428-A171-ACB9FEA203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1343</c:v>
                </c:pt>
                <c:pt idx="3">
                  <c:v>1247</c:v>
                </c:pt>
                <c:pt idx="6">
                  <c:v>1225</c:v>
                </c:pt>
                <c:pt idx="9">
                  <c:v>1275</c:v>
                </c:pt>
                <c:pt idx="12">
                  <c:v>1166</c:v>
                </c:pt>
              </c:numCache>
            </c:numRef>
          </c:val>
          <c:extLst>
            <c:ext xmlns:c16="http://schemas.microsoft.com/office/drawing/2014/chart" uri="{C3380CC4-5D6E-409C-BE32-E72D297353CC}">
              <c16:uniqueId val="{00000006-3ABA-4428-A171-ACB9FEA203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507</c:v>
                </c:pt>
                <c:pt idx="3">
                  <c:v>491</c:v>
                </c:pt>
                <c:pt idx="6">
                  <c:v>468</c:v>
                </c:pt>
                <c:pt idx="9">
                  <c:v>420</c:v>
                </c:pt>
                <c:pt idx="12">
                  <c:v>440</c:v>
                </c:pt>
              </c:numCache>
            </c:numRef>
          </c:val>
          <c:extLst>
            <c:ext xmlns:c16="http://schemas.microsoft.com/office/drawing/2014/chart" uri="{C3380CC4-5D6E-409C-BE32-E72D297353CC}">
              <c16:uniqueId val="{00000007-3ABA-4428-A171-ACB9FEA203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1656</c:v>
                </c:pt>
                <c:pt idx="3">
                  <c:v>1556</c:v>
                </c:pt>
                <c:pt idx="6">
                  <c:v>1523</c:v>
                </c:pt>
                <c:pt idx="9">
                  <c:v>1563</c:v>
                </c:pt>
                <c:pt idx="12">
                  <c:v>1520</c:v>
                </c:pt>
              </c:numCache>
            </c:numRef>
          </c:val>
          <c:extLst>
            <c:ext xmlns:c16="http://schemas.microsoft.com/office/drawing/2014/chart" uri="{C3380CC4-5D6E-409C-BE32-E72D297353CC}">
              <c16:uniqueId val="{00000008-3ABA-4428-A171-ACB9FEA203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ABA-4428-A171-ACB9FEA203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4734</c:v>
                </c:pt>
                <c:pt idx="3">
                  <c:v>4828</c:v>
                </c:pt>
                <c:pt idx="6">
                  <c:v>5083</c:v>
                </c:pt>
                <c:pt idx="9">
                  <c:v>5273</c:v>
                </c:pt>
                <c:pt idx="12">
                  <c:v>5250</c:v>
                </c:pt>
              </c:numCache>
            </c:numRef>
          </c:val>
          <c:extLst>
            <c:ext xmlns:c16="http://schemas.microsoft.com/office/drawing/2014/chart" uri="{C3380CC4-5D6E-409C-BE32-E72D297353CC}">
              <c16:uniqueId val="{0000000A-3ABA-4428-A171-ACB9FEA203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1034</c:v>
                </c:pt>
                <c:pt idx="2">
                  <c:v>#N/A</c:v>
                </c:pt>
                <c:pt idx="3">
                  <c:v>#N/A</c:v>
                </c:pt>
                <c:pt idx="4">
                  <c:v>859</c:v>
                </c:pt>
                <c:pt idx="5">
                  <c:v>#N/A</c:v>
                </c:pt>
                <c:pt idx="6">
                  <c:v>#N/A</c:v>
                </c:pt>
                <c:pt idx="7">
                  <c:v>1052</c:v>
                </c:pt>
                <c:pt idx="8">
                  <c:v>#N/A</c:v>
                </c:pt>
                <c:pt idx="9">
                  <c:v>#N/A</c:v>
                </c:pt>
                <c:pt idx="10">
                  <c:v>1098</c:v>
                </c:pt>
                <c:pt idx="11">
                  <c:v>#N/A</c:v>
                </c:pt>
                <c:pt idx="12">
                  <c:v>#N/A</c:v>
                </c:pt>
                <c:pt idx="13">
                  <c:v>617</c:v>
                </c:pt>
                <c:pt idx="14">
                  <c:v>#N/A</c:v>
                </c:pt>
              </c:numCache>
            </c:numRef>
          </c:val>
          <c:smooth val="0"/>
          <c:extLst>
            <c:ext xmlns:c16="http://schemas.microsoft.com/office/drawing/2014/chart" uri="{C3380CC4-5D6E-409C-BE32-E72D297353CC}">
              <c16:uniqueId val="{0000000B-3ABA-4428-A171-ACB9FEA203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1054</c:v>
                </c:pt>
                <c:pt idx="1">
                  <c:v>1069</c:v>
                </c:pt>
                <c:pt idx="2">
                  <c:v>1203</c:v>
                </c:pt>
              </c:numCache>
            </c:numRef>
          </c:val>
          <c:extLst>
            <c:ext xmlns:c16="http://schemas.microsoft.com/office/drawing/2014/chart" uri="{C3380CC4-5D6E-409C-BE32-E72D297353CC}">
              <c16:uniqueId val="{00000000-FCC7-4F0C-B823-5858556CD6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CC7-4F0C-B823-5858556CD6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814</c:v>
                </c:pt>
                <c:pt idx="1">
                  <c:v>845</c:v>
                </c:pt>
                <c:pt idx="2">
                  <c:v>976</c:v>
                </c:pt>
              </c:numCache>
            </c:numRef>
          </c:val>
          <c:extLst>
            <c:ext xmlns:c16="http://schemas.microsoft.com/office/drawing/2014/chart" uri="{C3380CC4-5D6E-409C-BE32-E72D297353CC}">
              <c16:uniqueId val="{00000002-FCC7-4F0C-B823-5858556CD63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F7263FDE-0DD4-494C-B133-DDD7228C3B26}"/>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A590FD6-963E-449F-BCA9-A39FF82F76C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000">
              <a:latin typeface="ＭＳ Ｐゴシック" panose="020B0600070205080204" pitchFamily="50" charset="-128"/>
              <a:ea typeface="ＭＳ Ｐゴシック" panose="020B0600070205080204" pitchFamily="50" charset="-128"/>
            </a:rPr>
            <a:t>組合等が起こした地方債の元利償還金に対する負担金等、債務負担行為に基づく支出金については、前年度に比べて大きな変化はないが、一般会計債の元利償還金は</a:t>
          </a:r>
          <a:r>
            <a:rPr kumimoji="1" lang="en-US" altLang="ja-JP" sz="1000">
              <a:latin typeface="ＭＳ Ｐゴシック" panose="020B0600070205080204" pitchFamily="50" charset="-128"/>
              <a:ea typeface="ＭＳ Ｐゴシック" panose="020B0600070205080204" pitchFamily="50" charset="-128"/>
            </a:rPr>
            <a:t>67</a:t>
          </a:r>
          <a:r>
            <a:rPr kumimoji="1" lang="ja-JP" altLang="en-US" sz="1000">
              <a:latin typeface="ＭＳ Ｐゴシック" panose="020B0600070205080204" pitchFamily="50" charset="-128"/>
              <a:ea typeface="ＭＳ Ｐゴシック" panose="020B0600070205080204" pitchFamily="50" charset="-128"/>
            </a:rPr>
            <a:t>百万円、公営企業債の元利償還金に対する繰入金は</a:t>
          </a:r>
          <a:r>
            <a:rPr kumimoji="1" lang="en-US" altLang="ja-JP" sz="1000">
              <a:latin typeface="ＭＳ Ｐゴシック" panose="020B0600070205080204" pitchFamily="50" charset="-128"/>
              <a:ea typeface="ＭＳ Ｐゴシック" panose="020B0600070205080204" pitchFamily="50" charset="-128"/>
            </a:rPr>
            <a:t>12</a:t>
          </a:r>
          <a:r>
            <a:rPr kumimoji="1" lang="ja-JP" altLang="en-US" sz="1000">
              <a:latin typeface="ＭＳ Ｐゴシック" panose="020B0600070205080204" pitchFamily="50" charset="-128"/>
              <a:ea typeface="ＭＳ Ｐゴシック" panose="020B0600070205080204" pitchFamily="50" charset="-128"/>
            </a:rPr>
            <a:t>百万円増加した。前者は、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同意の過疎対策事業債</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579.7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同意の臨時財政対策債</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145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百万円の元金償還が開始されたため、</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後者は、簡易水道９地区の量水器交換等に伴う補助金の増加や、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同意の下水道事業債</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百万円の元金償還が始まったためである。</a:t>
          </a: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また、近年は、過疎対策事業債や緊急防災・減災事業債、緊急自然災害防止対策事業債など、交付税参入率の高い起債を優先して借り入れているため、算入公債費等についても増加傾向となっている。</a:t>
          </a: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財政力が乏しく、大型事業の実施にあたっては起債に頼らざるを得ない当町では、今後も一般会計債に係る元利償還金等は、暫くの間増加する見込みであることから、それと並行して算入公債費等も高い水準を保てるよう、起債を取り巻く制度の動向には注視していく。</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en-US" sz="1050">
              <a:solidFill>
                <a:schemeClr val="dk1"/>
              </a:solidFill>
              <a:effectLst/>
              <a:latin typeface="ＭＳ ゴシック" pitchFamily="49" charset="-128"/>
              <a:ea typeface="ＭＳ ゴシック" pitchFamily="49" charset="-128"/>
              <a:cs typeface="+mn-cs"/>
            </a:rPr>
            <a:t>令和３年度は、南伊豆認定こども園子育て支援センター棟新築などの大型事業の終了により、新規町債発行額＜元金償還額に転じたため、僅かではあるが一般会計等に係る地方債の現在高が減少した。また、公営企業債等繰入見込額も</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水道事業会計及び公共下水道事業特別会計の償還進行によ</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退職手当負担見込額も</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調整額支給対象者がいなかったことによ</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となったことから</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将来負担額は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155</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一方、充当可能財源等は、</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財政調整基金、公共施設整備基金及びふるさと応援基金への新規積立による充当可能基金の増</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、交付税措置率の高い起債に絞って借入れを行っているため、基準財政需要額算入見込額の増により、</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328</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百万円の大幅増となった。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よって、将来負担比率の分子は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481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百万円の減となり、合わせて普通交付税の増により標準財政規模も増となったことから、将来負担比率は大幅に改善された。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今後、町では中学校統合事業や一部事務組合による広域ごみ処理施設の整備を予定しているが、その実施は早くても数年先と見込まれている。暫くは大型事業もないため、新規町債発行額＜元金償還金の状況が続くことから、任意繰上償還による地方債現在高の更なる縮減、ふるさと寄附金制度のＰＲや返礼品の開発による一層の自主財源の確保及び歳出経常経費の削減に努め、基金残高を増やすなど、財政健全化を図っていきたい。</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静岡県南伊豆町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百万円、庁舎建設基金で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百万円積立を行った一方で、竹麻地区の遊休化した水田を畑地化する土地改良事業の負担金の財源として「ふるさと水と土基金」を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百万円、詩人石垣りんの生誕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周年事業の財源として「石垣りん文学記念基金」を２百万円、弓ヶ浜温泉供給継続事業への補助金や町営テニスコート改修工事等の財源として「ふるさと応援基金」を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その年度のふるさと寄附金総額から返礼品代や広告料等の必要経費を差し引いた金額を後年度に自動的に積み立てているため、他の基金とは性質が異なる。よって、余剰金を基金に積み立てる際の方針であるが、財政調整基金（積立目標額：Ｒ５末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到達するまで）、庁舎建設基金（積立目標額：６億円）、公共施設整備基金への積立を最優先とし、コロナ禍による財政出動などの不測の事態への対応に加え、今後予定している中学校統合事業等の公共施設整備事業の財源とするため、適正な基金の管理と使途の説明に努め、単なる肥大化とならないよう注視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魅力あるまちづくり事業の財源として積み立てており、令和３年度は、弓ヶ浜温泉供給継続事業の補助金や町営テニスコート改修工事等の財源として活用した。公共施設整備基金は、公共施設の機能保全を図り、施設の長寿命化に資するための整備及び改修の財源として、庁舎建設基金は、庁舎建設時の財源不足を補うため、ふるさと創生基金は、国際交流・親善の推進とふるさとの伝承・文化・芸能の開発・継承を図るため、交通安全対策推進基金は、交通安全対策の推進に関する事業に充当することを目的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左に掲載した基金のうち大幅に増減したのは、ふるさと応援基金、公共施設整備基金及び庁舎建設基金である。理由であるが、ふるさと応援基金は、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弓ヶ浜温泉供給継続事業の補助金や町営テニスコート改修工事等の財源として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百万円の取り崩しを行ったが、ふるさと寄附金総額から返礼品や広告料等の必要経費を差し引いた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百万円を積み立てたため、差し引きで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百万円増加し、後の２つについては、基金運用益に加えて、余剰金の一部をそれぞれ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徒数の減少や施設の老朽化に伴い、令和９年度頃の開校を目途に中学校の統廃合（２校から１校へ）を検討している。建設に当たっては、国庫補助金や町債（義務教育施設等整備事業債、過疎対策事業債）を財源として見込んでいるが、過疎対策事業債は県の交付枠があり、要望額どおりに借り入れることが難しく、財源のやり繰りに苦慮させられる。そのような状況に対応し、過度な一般財源の持ち出し等による財政圧迫を避け、施設の計画的な更新を進めるためには、安定した財源の確保は極めて重要であることから、公共施設整備基金への積立を最優先とし、その他の目的基金については、今後の需要を見極めたうえで適切な管理・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令和３年度は、基金運用益の積立に加え、余剰金の一部を積み立てることができたため、前年度に比べ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ふるさと納税制度の改正により、返礼品の見直しや返礼率が３割以下に改正されたことを受け、ふるさと寄附金額が前年度寄附金額を大幅に下回り、予算においても大幅な歳入欠陥となったことから、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百万円取り崩し、翌年度繰越金を確保した。基金残高も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百万円に大幅に減少したため、令和元年度以降、当時の水準に戻すべく積立を続け、令和３年度末で残高が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百万円まで回復した。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当町は、財政力指数が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と類似団体内平均値と比べてもかなり低く、人口も年に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人程度のペースで減少し、少子高齢化の進展による生産年齢人口の減少に伴い、町税とりわけ町民税の大幅な増額は見込めない。更に、依存財源の割合が７割程度と高く、中でも地方交付税が歳入決算額の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％程度を占めているが、現在の水準でいつまで交付されるのかは不透明な状況である。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よって、今後も安定的な財政運営を行い、自立可能なまちづくりを推進するため、令和５年度末残高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億円を目標に積み増しを行っていきたい。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ここ数十年、基金残高は３千円であり、増減していない。今後も積立の予定はない。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7,856
7,808
109.94
6,342,136
6,066,695
275,441
3,611,165
5,250,304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地域デジタル社会推進費や追加交付に伴う臨時経済対策費の新設により、基準財政需要額は</a:t>
          </a:r>
          <a:r>
            <a:rPr kumimoji="1" lang="en-US" altLang="ja-JP" sz="1050">
              <a:latin typeface="ＭＳ Ｐゴシック" panose="020B0600070205080204" pitchFamily="50" charset="-128"/>
              <a:ea typeface="ＭＳ Ｐゴシック" panose="020B0600070205080204" pitchFamily="50" charset="-128"/>
            </a:rPr>
            <a:t>273</a:t>
          </a:r>
          <a:r>
            <a:rPr kumimoji="1" lang="ja-JP" altLang="en-US" sz="1050">
              <a:latin typeface="ＭＳ Ｐゴシック" panose="020B0600070205080204" pitchFamily="50" charset="-128"/>
              <a:ea typeface="ＭＳ Ｐゴシック" panose="020B0600070205080204" pitchFamily="50" charset="-128"/>
            </a:rPr>
            <a:t>百万円増加したが、一方で基準財政収入額は、分離長期譲渡所得の減少や固定資産の評価替え等により</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百万円の減額となったため、令和３年度の財政力指数（単年度）は</a:t>
          </a:r>
          <a:r>
            <a:rPr kumimoji="1" lang="en-US" altLang="ja-JP" sz="1050">
              <a:latin typeface="ＭＳ Ｐゴシック" panose="020B0600070205080204" pitchFamily="50" charset="-128"/>
              <a:ea typeface="ＭＳ Ｐゴシック" panose="020B0600070205080204" pitchFamily="50" charset="-128"/>
            </a:rPr>
            <a:t>0.270</a:t>
          </a:r>
          <a:r>
            <a:rPr kumimoji="1" lang="ja-JP" altLang="en-US" sz="1050">
              <a:latin typeface="ＭＳ Ｐゴシック" panose="020B0600070205080204" pitchFamily="50" charset="-128"/>
              <a:ea typeface="ＭＳ Ｐゴシック" panose="020B0600070205080204" pitchFamily="50" charset="-128"/>
            </a:rPr>
            <a:t>となり、三カ年平均数値についても</a:t>
          </a:r>
          <a:r>
            <a:rPr kumimoji="1" lang="en-US" altLang="ja-JP" sz="1050">
              <a:latin typeface="ＭＳ Ｐゴシック" panose="020B0600070205080204" pitchFamily="50" charset="-128"/>
              <a:ea typeface="ＭＳ Ｐゴシック" panose="020B0600070205080204" pitchFamily="50" charset="-128"/>
            </a:rPr>
            <a:t>0.297</a:t>
          </a:r>
          <a:r>
            <a:rPr kumimoji="1" lang="ja-JP" altLang="en-US" sz="1050">
              <a:latin typeface="ＭＳ Ｐゴシック" panose="020B0600070205080204" pitchFamily="50" charset="-128"/>
              <a:ea typeface="ＭＳ Ｐゴシック" panose="020B0600070205080204" pitchFamily="50" charset="-128"/>
            </a:rPr>
            <a:t>と微減となった。</a:t>
          </a:r>
        </a:p>
        <a:p>
          <a:r>
            <a:rPr kumimoji="1" lang="ja-JP" altLang="en-US" sz="1050">
              <a:latin typeface="ＭＳ Ｐゴシック" panose="020B0600070205080204" pitchFamily="50" charset="-128"/>
              <a:ea typeface="ＭＳ Ｐゴシック" panose="020B0600070205080204" pitchFamily="50" charset="-128"/>
            </a:rPr>
            <a:t>　財政力指数の向上には、町税収入の増加が不可欠であるが、高齢化に伴う生産年齢人口（</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歳から</a:t>
          </a:r>
          <a:r>
            <a:rPr kumimoji="1" lang="en-US" altLang="ja-JP" sz="1050">
              <a:latin typeface="ＭＳ Ｐゴシック" panose="020B0600070205080204" pitchFamily="50" charset="-128"/>
              <a:ea typeface="ＭＳ Ｐゴシック" panose="020B0600070205080204" pitchFamily="50" charset="-128"/>
            </a:rPr>
            <a:t>64</a:t>
          </a:r>
          <a:r>
            <a:rPr kumimoji="1" lang="ja-JP" altLang="en-US" sz="1050">
              <a:latin typeface="ＭＳ Ｐゴシック" panose="020B0600070205080204" pitchFamily="50" charset="-128"/>
              <a:ea typeface="ＭＳ Ｐゴシック" panose="020B0600070205080204" pitchFamily="50" charset="-128"/>
            </a:rPr>
            <a:t>歳）の減少、主要産業である観光業の低迷等は今後も続くと見込まれることから、今後は一層の徴収率強化に加え、交流人口の増加に繋がる施策（誘客促進、ｻﾃﾗｲﾄｵﾌｨｽ、ﾜｰｹｰｼｮﾝ等）の実施や、年間を通じた仕事づくりを推進し、町民所得の向上に努める。また、再生可能エネルギー事業の推進により、償却資産の増加による固定資産の増収も図り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分子である経常経費充当一般財源は、会計年度任用職員の費用弁償、社会保険料を人件費としたことによる増（＋</a:t>
          </a:r>
          <a:r>
            <a:rPr kumimoji="1" lang="en-US" altLang="ja-JP" sz="1050">
              <a:latin typeface="ＭＳ Ｐゴシック" panose="020B0600070205080204" pitchFamily="50" charset="-128"/>
              <a:ea typeface="ＭＳ Ｐゴシック" panose="020B0600070205080204" pitchFamily="50" charset="-128"/>
            </a:rPr>
            <a:t>43</a:t>
          </a:r>
          <a:r>
            <a:rPr kumimoji="1" lang="ja-JP" altLang="en-US" sz="1050">
              <a:latin typeface="ＭＳ Ｐゴシック" panose="020B0600070205080204" pitchFamily="50" charset="-128"/>
              <a:ea typeface="ＭＳ Ｐゴシック" panose="020B0600070205080204" pitchFamily="50" charset="-128"/>
            </a:rPr>
            <a:t>百万円）、</a:t>
          </a:r>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同意の過疎対策事業債</a:t>
          </a:r>
          <a:r>
            <a:rPr kumimoji="1" lang="en-US" altLang="ja-JP" sz="1050">
              <a:latin typeface="ＭＳ Ｐゴシック" panose="020B0600070205080204" pitchFamily="50" charset="-128"/>
              <a:ea typeface="ＭＳ Ｐゴシック" panose="020B0600070205080204" pitchFamily="50" charset="-128"/>
            </a:rPr>
            <a:t>579.7</a:t>
          </a:r>
          <a:r>
            <a:rPr kumimoji="1" lang="ja-JP" altLang="en-US" sz="1050">
              <a:latin typeface="ＭＳ Ｐゴシック" panose="020B0600070205080204" pitchFamily="50" charset="-128"/>
              <a:ea typeface="ＭＳ Ｐゴシック" panose="020B0600070205080204" pitchFamily="50" charset="-128"/>
            </a:rPr>
            <a:t>百万円及び</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同意の臨時財政対策債</a:t>
          </a:r>
          <a:r>
            <a:rPr kumimoji="1" lang="en-US" altLang="ja-JP" sz="1050">
              <a:latin typeface="ＭＳ Ｐゴシック" panose="020B0600070205080204" pitchFamily="50" charset="-128"/>
              <a:ea typeface="ＭＳ Ｐゴシック" panose="020B0600070205080204" pitchFamily="50" charset="-128"/>
            </a:rPr>
            <a:t>145</a:t>
          </a:r>
          <a:r>
            <a:rPr kumimoji="1" lang="ja-JP" altLang="en-US" sz="1050">
              <a:latin typeface="ＭＳ Ｐゴシック" panose="020B0600070205080204" pitchFamily="50" charset="-128"/>
              <a:ea typeface="ＭＳ Ｐゴシック" panose="020B0600070205080204" pitchFamily="50" charset="-128"/>
            </a:rPr>
            <a:t>百万円等の償還開始による公債費の増（＋</a:t>
          </a:r>
          <a:r>
            <a:rPr kumimoji="1" lang="en-US" altLang="ja-JP" sz="1050">
              <a:latin typeface="ＭＳ Ｐゴシック" panose="020B0600070205080204" pitchFamily="50" charset="-128"/>
              <a:ea typeface="ＭＳ Ｐゴシック" panose="020B0600070205080204" pitchFamily="50" charset="-128"/>
            </a:rPr>
            <a:t>67</a:t>
          </a:r>
          <a:r>
            <a:rPr kumimoji="1" lang="ja-JP" altLang="en-US" sz="1050">
              <a:latin typeface="ＭＳ Ｐゴシック" panose="020B0600070205080204" pitchFamily="50" charset="-128"/>
              <a:ea typeface="ＭＳ Ｐゴシック" panose="020B0600070205080204" pitchFamily="50" charset="-128"/>
            </a:rPr>
            <a:t>百万円）等により、前年度に比べ</a:t>
          </a:r>
          <a:r>
            <a:rPr kumimoji="1" lang="en-US" altLang="ja-JP" sz="1050">
              <a:latin typeface="ＭＳ Ｐゴシック" panose="020B0600070205080204" pitchFamily="50" charset="-128"/>
              <a:ea typeface="ＭＳ Ｐゴシック" panose="020B0600070205080204" pitchFamily="50" charset="-128"/>
            </a:rPr>
            <a:t>120</a:t>
          </a:r>
          <a:r>
            <a:rPr kumimoji="1" lang="ja-JP" altLang="en-US" sz="1050">
              <a:latin typeface="ＭＳ Ｐゴシック" panose="020B0600070205080204" pitchFamily="50" charset="-128"/>
              <a:ea typeface="ＭＳ Ｐゴシック" panose="020B0600070205080204" pitchFamily="50" charset="-128"/>
            </a:rPr>
            <a:t>百万円増加した。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分母である経常一般財源は、地域デジタル社会推進費や追加交付に伴う臨時経済対策費の新設による普通交付税の増（＋</a:t>
          </a:r>
          <a:r>
            <a:rPr kumimoji="1" lang="en-US" altLang="ja-JP" sz="1050">
              <a:latin typeface="ＭＳ Ｐゴシック" panose="020B0600070205080204" pitchFamily="50" charset="-128"/>
              <a:ea typeface="ＭＳ Ｐゴシック" panose="020B0600070205080204" pitchFamily="50" charset="-128"/>
            </a:rPr>
            <a:t>303</a:t>
          </a:r>
          <a:r>
            <a:rPr kumimoji="1" lang="ja-JP" altLang="en-US" sz="1050">
              <a:latin typeface="ＭＳ Ｐゴシック" panose="020B0600070205080204" pitchFamily="50" charset="-128"/>
              <a:ea typeface="ＭＳ Ｐゴシック" panose="020B0600070205080204" pitchFamily="50" charset="-128"/>
            </a:rPr>
            <a:t>百万円）により、前年度に比べ</a:t>
          </a:r>
          <a:r>
            <a:rPr kumimoji="1" lang="en-US" altLang="ja-JP" sz="1050">
              <a:latin typeface="ＭＳ Ｐゴシック" panose="020B0600070205080204" pitchFamily="50" charset="-128"/>
              <a:ea typeface="ＭＳ Ｐゴシック" panose="020B0600070205080204" pitchFamily="50" charset="-128"/>
            </a:rPr>
            <a:t>328</a:t>
          </a:r>
          <a:r>
            <a:rPr kumimoji="1" lang="ja-JP" altLang="en-US" sz="1050">
              <a:latin typeface="ＭＳ Ｐゴシック" panose="020B0600070205080204" pitchFamily="50" charset="-128"/>
              <a:ea typeface="ＭＳ Ｐゴシック" panose="020B0600070205080204" pitchFamily="50" charset="-128"/>
            </a:rPr>
            <a:t>百万円増加した。</a:t>
          </a:r>
        </a:p>
        <a:p>
          <a:r>
            <a:rPr kumimoji="1" lang="ja-JP" altLang="en-US" sz="1050">
              <a:latin typeface="ＭＳ Ｐゴシック" panose="020B0600070205080204" pitchFamily="50" charset="-128"/>
              <a:ea typeface="ＭＳ Ｐゴシック" panose="020B0600070205080204" pitchFamily="50" charset="-128"/>
            </a:rPr>
            <a:t>　結果、分子の増加を分母の増加が上回ったため、経常収支比率は</a:t>
          </a:r>
          <a:r>
            <a:rPr kumimoji="1" lang="en-US" altLang="ja-JP" sz="1050">
              <a:latin typeface="ＭＳ Ｐゴシック" panose="020B0600070205080204" pitchFamily="50" charset="-128"/>
              <a:ea typeface="ＭＳ Ｐゴシック" panose="020B0600070205080204" pitchFamily="50" charset="-128"/>
            </a:rPr>
            <a:t>85.4</a:t>
          </a:r>
          <a:r>
            <a:rPr kumimoji="1" lang="ja-JP" altLang="en-US" sz="1050">
              <a:latin typeface="ＭＳ Ｐゴシック" panose="020B0600070205080204" pitchFamily="50" charset="-128"/>
              <a:ea typeface="ＭＳ Ｐゴシック" panose="020B0600070205080204" pitchFamily="50" charset="-128"/>
            </a:rPr>
            <a:t>％となり、前年度に比べ</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％改善したが、臨時財政対策債全額の発行を見送ったため、類似団体のそれを大幅に上回った。財政の弾力性が図られるよう、今後も一層の経常経費の節減に努めていきたい。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12954</xdr:rowOff>
    </xdr:from>
    <xdr:to>
      <xdr:col>23</xdr:col>
      <xdr:colOff>133350</xdr:colOff>
      <xdr:row>63</xdr:row>
      <xdr:rowOff>109474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1430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63</xdr:row>
      <xdr:rowOff>133604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1082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119126</xdr:rowOff>
    </xdr:from>
    <xdr:to>
      <xdr:col>15</xdr:col>
      <xdr:colOff>82550</xdr:colOff>
      <xdr:row>63</xdr:row>
      <xdr:rowOff>133604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204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119126</xdr:rowOff>
    </xdr:from>
    <xdr:to>
      <xdr:col>11</xdr:col>
      <xdr:colOff>31750</xdr:colOff>
      <xdr:row>63</xdr:row>
      <xdr:rowOff>133604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9204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133604</xdr:rowOff>
    </xdr:from>
    <xdr:to>
      <xdr:col>23</xdr:col>
      <xdr:colOff>184150</xdr:colOff>
      <xdr:row>63</xdr:row>
      <xdr:rowOff>63754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105681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170451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2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82804</xdr:rowOff>
    </xdr:from>
    <xdr:to>
      <xdr:col>15</xdr:col>
      <xdr:colOff>133350</xdr:colOff>
      <xdr:row>64</xdr:row>
      <xdr:rowOff>12954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68326</xdr:rowOff>
    </xdr:from>
    <xdr:to>
      <xdr:col>11</xdr:col>
      <xdr:colOff>82550</xdr:colOff>
      <xdr:row>63</xdr:row>
      <xdr:rowOff>169926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8653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20">
              <a:latin typeface="ＭＳ Ｐゴシック" panose="020B0600070205080204" pitchFamily="50" charset="-128"/>
              <a:ea typeface="ＭＳ Ｐゴシック" panose="020B0600070205080204" pitchFamily="50" charset="-128"/>
            </a:rPr>
            <a:t>人件費については、職員数の削減が進んでいないこと及びｺﾛﾅｳｲﾙｽﾜｸﾁﾝ接種の実施やＡＬＴの増等により会計年度任用職員報酬が増加したことにより、前年度に比べ</a:t>
          </a:r>
          <a:r>
            <a:rPr kumimoji="1" lang="en-US" altLang="ja-JP" sz="1020">
              <a:latin typeface="ＭＳ Ｐゴシック" panose="020B0600070205080204" pitchFamily="50" charset="-128"/>
              <a:ea typeface="ＭＳ Ｐゴシック" panose="020B0600070205080204" pitchFamily="50" charset="-128"/>
            </a:rPr>
            <a:t>71</a:t>
          </a:r>
          <a:r>
            <a:rPr kumimoji="1" lang="ja-JP" altLang="en-US" sz="1020">
              <a:latin typeface="ＭＳ Ｐゴシック" panose="020B0600070205080204" pitchFamily="50" charset="-128"/>
              <a:ea typeface="ＭＳ Ｐゴシック" panose="020B0600070205080204" pitchFamily="50" charset="-128"/>
            </a:rPr>
            <a:t>百万円の増となった。今後は、定年延長制度の導入を踏まえた定員管理計画を策定し、職員数の適正化を図るとともに、こども園の１園化などによる施設の統合を含め、会計年度職員数についても削減を図っていく。</a:t>
          </a:r>
        </a:p>
        <a:p>
          <a:r>
            <a:rPr kumimoji="1" lang="ja-JP" altLang="en-US" sz="1020">
              <a:latin typeface="ＭＳ Ｐゴシック" panose="020B0600070205080204" pitchFamily="50" charset="-128"/>
              <a:ea typeface="ＭＳ Ｐゴシック" panose="020B0600070205080204" pitchFamily="50" charset="-128"/>
            </a:rPr>
            <a:t>　物件費については、ｺﾛﾅｳｲﾙｽﾜｸﾁﾝ接種の一般向け開始に伴う接種委託料の増や誘客促進策として宿泊割引クーポンを発行したため</a:t>
          </a:r>
          <a:r>
            <a:rPr kumimoji="1" lang="en-US" altLang="ja-JP" sz="1020">
              <a:latin typeface="ＭＳ Ｐゴシック" panose="020B0600070205080204" pitchFamily="50" charset="-128"/>
              <a:ea typeface="ＭＳ Ｐゴシック" panose="020B0600070205080204" pitchFamily="50" charset="-128"/>
            </a:rPr>
            <a:t>23</a:t>
          </a:r>
          <a:r>
            <a:rPr kumimoji="1" lang="ja-JP" altLang="en-US" sz="1020">
              <a:latin typeface="ＭＳ Ｐゴシック" panose="020B0600070205080204" pitchFamily="50" charset="-128"/>
              <a:ea typeface="ＭＳ Ｐゴシック" panose="020B0600070205080204" pitchFamily="50" charset="-128"/>
            </a:rPr>
            <a:t>百万円の増加となった。しかし、根本的には清掃センター包括運転管理業務、給食調理業務、図書館運営業務を外部に委託していることが高値の要因であることから、委託内容、事業量はもとより、直営での運営についても再検討するなど、一層の経費節減に努めたい。</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140754</xdr:rowOff>
    </xdr:from>
    <xdr:to>
      <xdr:col>23</xdr:col>
      <xdr:colOff>133350</xdr:colOff>
      <xdr:row>81</xdr:row>
      <xdr:rowOff>6764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56754"/>
          <a:ext cx="838200" cy="3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112325</xdr:rowOff>
    </xdr:from>
    <xdr:to>
      <xdr:col>19</xdr:col>
      <xdr:colOff>133350</xdr:colOff>
      <xdr:row>80</xdr:row>
      <xdr:rowOff>140754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28325"/>
          <a:ext cx="889000" cy="2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103947</xdr:rowOff>
    </xdr:from>
    <xdr:to>
      <xdr:col>15</xdr:col>
      <xdr:colOff>82550</xdr:colOff>
      <xdr:row>80</xdr:row>
      <xdr:rowOff>112325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19947"/>
          <a:ext cx="889000" cy="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90804</xdr:rowOff>
    </xdr:from>
    <xdr:to>
      <xdr:col>11</xdr:col>
      <xdr:colOff>31750</xdr:colOff>
      <xdr:row>80</xdr:row>
      <xdr:rowOff>103947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06804"/>
          <a:ext cx="889000" cy="1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127414</xdr:rowOff>
    </xdr:from>
    <xdr:to>
      <xdr:col>23</xdr:col>
      <xdr:colOff>184150</xdr:colOff>
      <xdr:row>81</xdr:row>
      <xdr:rowOff>57564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4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143941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89954</xdr:rowOff>
    </xdr:from>
    <xdr:to>
      <xdr:col>19</xdr:col>
      <xdr:colOff>184150</xdr:colOff>
      <xdr:row>81</xdr:row>
      <xdr:rowOff>20104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30281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61525</xdr:rowOff>
    </xdr:from>
    <xdr:to>
      <xdr:col>15</xdr:col>
      <xdr:colOff>133350</xdr:colOff>
      <xdr:row>80</xdr:row>
      <xdr:rowOff>163125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1852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4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53147</xdr:rowOff>
    </xdr:from>
    <xdr:to>
      <xdr:col>11</xdr:col>
      <xdr:colOff>82550</xdr:colOff>
      <xdr:row>80</xdr:row>
      <xdr:rowOff>154747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6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164924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3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40004</xdr:rowOff>
    </xdr:from>
    <xdr:to>
      <xdr:col>7</xdr:col>
      <xdr:colOff>31750</xdr:colOff>
      <xdr:row>80</xdr:row>
      <xdr:rowOff>141604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5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151781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2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数値が類似団体の平均を上回る要因としては、人材確保の観点から、国の基準より高卒・短大卒の初任給を引き上げていることが挙げられる。また、</a:t>
          </a:r>
          <a:r>
            <a:rPr kumimoji="1" lang="en-US" altLang="ja-JP" sz="1050">
              <a:latin typeface="ＭＳ Ｐゴシック" panose="020B0600070205080204" pitchFamily="50" charset="-128"/>
              <a:ea typeface="ＭＳ Ｐゴシック" panose="020B0600070205080204" pitchFamily="50" charset="-128"/>
            </a:rPr>
            <a:t>55</a:t>
          </a:r>
          <a:r>
            <a:rPr kumimoji="1" lang="ja-JP" altLang="en-US" sz="1050">
              <a:latin typeface="ＭＳ Ｐゴシック" panose="020B0600070205080204" pitchFamily="50" charset="-128"/>
              <a:ea typeface="ＭＳ Ｐゴシック" panose="020B0600070205080204" pitchFamily="50" charset="-128"/>
            </a:rPr>
            <a:t>歳以上の高齢層職員について、昇給停止を実施していないことも要因の一つである。今後、定年が延長されることも踏まえて制度の見直しを検討していく。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122238</xdr:rowOff>
    </xdr:from>
    <xdr:to>
      <xdr:col>81</xdr:col>
      <xdr:colOff>44450</xdr:colOff>
      <xdr:row>85</xdr:row>
      <xdr:rowOff>122238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95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122238</xdr:rowOff>
    </xdr:from>
    <xdr:to>
      <xdr:col>77</xdr:col>
      <xdr:colOff>44450</xdr:colOff>
      <xdr:row>85</xdr:row>
      <xdr:rowOff>122238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695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122238</xdr:rowOff>
    </xdr:from>
    <xdr:to>
      <xdr:col>72</xdr:col>
      <xdr:colOff>203200</xdr:colOff>
      <xdr:row>85</xdr:row>
      <xdr:rowOff>132291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695488"/>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132291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6452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43515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71438</xdr:rowOff>
    </xdr:from>
    <xdr:to>
      <xdr:col>77</xdr:col>
      <xdr:colOff>95250</xdr:colOff>
      <xdr:row>86</xdr:row>
      <xdr:rowOff>1588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157815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3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71438</xdr:rowOff>
    </xdr:from>
    <xdr:to>
      <xdr:col>73</xdr:col>
      <xdr:colOff>44450</xdr:colOff>
      <xdr:row>86</xdr:row>
      <xdr:rowOff>1588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157815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人口は減少しているが、過重労働是正の観点から労働環境の改善に努めているため、職員数の削減が難しく、類似団体平均と比較して高い数値となっている。今後は、定年延長が実施されることから、一時的な職員数の増加が見込まれるが、長期的な採用計画を立て、職員数の増加抑制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141774</xdr:rowOff>
    </xdr:from>
    <xdr:to>
      <xdr:col>81</xdr:col>
      <xdr:colOff>44450</xdr:colOff>
      <xdr:row>62</xdr:row>
      <xdr:rowOff>166708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771674"/>
          <a:ext cx="8382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120862</xdr:rowOff>
    </xdr:from>
    <xdr:to>
      <xdr:col>77</xdr:col>
      <xdr:colOff>44450</xdr:colOff>
      <xdr:row>62</xdr:row>
      <xdr:rowOff>141774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750762"/>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89493</xdr:rowOff>
    </xdr:from>
    <xdr:to>
      <xdr:col>72</xdr:col>
      <xdr:colOff>203200</xdr:colOff>
      <xdr:row>62</xdr:row>
      <xdr:rowOff>120862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719393"/>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89493</xdr:rowOff>
    </xdr:from>
    <xdr:to>
      <xdr:col>68</xdr:col>
      <xdr:colOff>152400</xdr:colOff>
      <xdr:row>62</xdr:row>
      <xdr:rowOff>91906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71939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115908</xdr:rowOff>
    </xdr:from>
    <xdr:to>
      <xdr:col>81</xdr:col>
      <xdr:colOff>95250</xdr:colOff>
      <xdr:row>63</xdr:row>
      <xdr:rowOff>46058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74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87985</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7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90974</xdr:rowOff>
    </xdr:from>
    <xdr:to>
      <xdr:col>77</xdr:col>
      <xdr:colOff>95250</xdr:colOff>
      <xdr:row>63</xdr:row>
      <xdr:rowOff>21124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72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5901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807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70062</xdr:rowOff>
    </xdr:from>
    <xdr:to>
      <xdr:col>73</xdr:col>
      <xdr:colOff>44450</xdr:colOff>
      <xdr:row>63</xdr:row>
      <xdr:rowOff>212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156439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38693</xdr:rowOff>
    </xdr:from>
    <xdr:to>
      <xdr:col>68</xdr:col>
      <xdr:colOff>203200</xdr:colOff>
      <xdr:row>62</xdr:row>
      <xdr:rowOff>140293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125070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75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41106</xdr:rowOff>
    </xdr:from>
    <xdr:to>
      <xdr:col>64</xdr:col>
      <xdr:colOff>152400</xdr:colOff>
      <xdr:row>62</xdr:row>
      <xdr:rowOff>142706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6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127483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75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年度に比べ、町の一般会計及び公営企業会計の元利償還金額が増加したため、分子を構成する公債費は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80</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百万</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円の大幅増加とな</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った</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が、地域デジタル社会推進費や臨時経済対策費の新設、過疎対策事業債元利償還金の増に伴う公債費の増により、分母を構成する普通交付税が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520</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百万</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円増加したため</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％改善した。</a:t>
          </a: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しかし、Ｒ３末現在において、公債費については、Ｒ４に５億円を突破し、Ｒ５にはピークとなる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億円に到達、その後もＲ９まで５億円台で推移すると見込まれており、今後、中学校統合も予定していることから更なる増加が懸念される。</a:t>
          </a: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以上のことから、町債の発行を抑制することが望まれるため、一層の経費削減に努め、償還金の返還が将来の財政運営の足枷とならないよう、財政健全化に努めたい。</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117348</xdr:rowOff>
    </xdr:from>
    <xdr:to>
      <xdr:col>81</xdr:col>
      <xdr:colOff>44450</xdr:colOff>
      <xdr:row>40</xdr:row>
      <xdr:rowOff>127000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97534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146304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9850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40</xdr:row>
      <xdr:rowOff>146304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04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40</xdr:row>
      <xdr:rowOff>146304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9946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66548</xdr:rowOff>
    </xdr:from>
    <xdr:to>
      <xdr:col>81</xdr:col>
      <xdr:colOff>95250</xdr:colOff>
      <xdr:row>40</xdr:row>
      <xdr:rowOff>168148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83075</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20">
              <a:solidFill>
                <a:schemeClr val="dk1"/>
              </a:solidFill>
              <a:effectLst/>
              <a:latin typeface="ＭＳ Ｐゴシック" panose="020B0600070205080204" pitchFamily="50" charset="-128"/>
              <a:ea typeface="ＭＳ Ｐゴシック" panose="020B0600070205080204" pitchFamily="50" charset="-128"/>
              <a:cs typeface="+mn-cs"/>
            </a:rPr>
            <a:t>町債の新規発行抑制による地方債現在高の減、水道事業会計及び公共下水道事業特別会計の償還進行による公営企業債等繰入見込額の減、調整額支給対象者がいなかったことによる退職手当負担見込額の減、財政調整基金、公共施設整備基金及びふるさと応援基金への新規積立による充当可能基金の増及び</a:t>
          </a:r>
          <a:r>
            <a:rPr lang="ja-JP" altLang="en-US" sz="1020">
              <a:solidFill>
                <a:schemeClr val="dk1"/>
              </a:solidFill>
              <a:effectLst/>
              <a:latin typeface="ＭＳ Ｐゴシック" panose="020B0600070205080204" pitchFamily="50" charset="-128"/>
              <a:ea typeface="ＭＳ Ｐゴシック" panose="020B0600070205080204" pitchFamily="50" charset="-128"/>
              <a:cs typeface="+mn-cs"/>
            </a:rPr>
            <a:t>追加交付などによる</a:t>
          </a:r>
          <a:r>
            <a:rPr lang="ja-JP" altLang="ja-JP" sz="1020">
              <a:solidFill>
                <a:schemeClr val="dk1"/>
              </a:solidFill>
              <a:effectLst/>
              <a:latin typeface="ＭＳ Ｐゴシック" panose="020B0600070205080204" pitchFamily="50" charset="-128"/>
              <a:ea typeface="ＭＳ Ｐゴシック" panose="020B0600070205080204" pitchFamily="50" charset="-128"/>
              <a:cs typeface="+mn-cs"/>
            </a:rPr>
            <a:t>普通交付税の増</a:t>
          </a:r>
          <a:r>
            <a:rPr lang="ja-JP" altLang="en-US" sz="1020">
              <a:solidFill>
                <a:schemeClr val="dk1"/>
              </a:solidFill>
              <a:effectLst/>
              <a:latin typeface="ＭＳ Ｐゴシック" panose="020B0600070205080204" pitchFamily="50" charset="-128"/>
              <a:ea typeface="ＭＳ Ｐゴシック" panose="020B0600070205080204" pitchFamily="50" charset="-128"/>
              <a:cs typeface="+mn-cs"/>
            </a:rPr>
            <a:t>により前年度に比べ</a:t>
          </a:r>
          <a:r>
            <a:rPr lang="en-US" altLang="ja-JP" sz="1020">
              <a:solidFill>
                <a:schemeClr val="dk1"/>
              </a:solidFill>
              <a:effectLst/>
              <a:latin typeface="ＭＳ Ｐゴシック" panose="020B0600070205080204" pitchFamily="50" charset="-128"/>
              <a:ea typeface="ＭＳ Ｐゴシック" panose="020B0600070205080204" pitchFamily="50" charset="-128"/>
              <a:cs typeface="+mn-cs"/>
            </a:rPr>
            <a:t>18.5</a:t>
          </a:r>
          <a:r>
            <a:rPr lang="ja-JP" altLang="en-US" sz="1020">
              <a:solidFill>
                <a:schemeClr val="dk1"/>
              </a:solidFill>
              <a:effectLst/>
              <a:latin typeface="ＭＳ Ｐゴシック" panose="020B0600070205080204" pitchFamily="50" charset="-128"/>
              <a:ea typeface="ＭＳ Ｐゴシック" panose="020B0600070205080204" pitchFamily="50" charset="-128"/>
              <a:cs typeface="+mn-cs"/>
            </a:rPr>
            <a:t>％改善した。</a:t>
          </a:r>
        </a:p>
        <a:p>
          <a:r>
            <a:rPr lang="ja-JP" altLang="en-US" sz="1020" baseline="0">
              <a:solidFill>
                <a:schemeClr val="dk1"/>
              </a:solidFill>
              <a:effectLst/>
              <a:latin typeface="ＭＳ Ｐゴシック" panose="020B0600070205080204" pitchFamily="50" charset="-128"/>
              <a:ea typeface="ＭＳ Ｐゴシック" panose="020B0600070205080204" pitchFamily="50" charset="-128"/>
              <a:cs typeface="+mn-cs"/>
            </a:rPr>
            <a:t>　ここ数年は、</a:t>
          </a:r>
          <a:r>
            <a:rPr lang="ja-JP" altLang="ja-JP" sz="1020">
              <a:solidFill>
                <a:schemeClr val="dk1"/>
              </a:solidFill>
              <a:effectLst/>
              <a:latin typeface="ＭＳ Ｐゴシック" panose="020B0600070205080204" pitchFamily="50" charset="-128"/>
              <a:ea typeface="ＭＳ Ｐゴシック" panose="020B0600070205080204" pitchFamily="50" charset="-128"/>
              <a:cs typeface="+mn-cs"/>
            </a:rPr>
            <a:t>町施工の大型事業は以前ほどないため、公営企業会計を含む町の地方債残高は減少していくと見込んでい</a:t>
          </a:r>
          <a:r>
            <a:rPr lang="ja-JP" altLang="en-US" sz="102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020">
              <a:solidFill>
                <a:schemeClr val="dk1"/>
              </a:solidFill>
              <a:effectLst/>
              <a:latin typeface="ＭＳ Ｐゴシック" panose="020B0600070205080204" pitchFamily="50" charset="-128"/>
              <a:ea typeface="ＭＳ Ｐゴシック" panose="020B0600070205080204" pitchFamily="50" charset="-128"/>
              <a:cs typeface="+mn-cs"/>
            </a:rPr>
            <a:t>が、一方で、旧共立湊病院棟等の解体や１市３町による広域ごみ処理施設の整備など、一部事務組合施工の大型事業が近々予定されており、組合負担等見込額の大幅な増加は避けられそうに</a:t>
          </a:r>
          <a:r>
            <a:rPr lang="ja-JP" altLang="en-US" sz="1020">
              <a:solidFill>
                <a:schemeClr val="dk1"/>
              </a:solidFill>
              <a:effectLst/>
              <a:latin typeface="ＭＳ Ｐゴシック" panose="020B0600070205080204" pitchFamily="50" charset="-128"/>
              <a:ea typeface="ＭＳ Ｐゴシック" panose="020B0600070205080204" pitchFamily="50" charset="-128"/>
              <a:cs typeface="+mn-cs"/>
            </a:rPr>
            <a:t>ない。</a:t>
          </a:r>
          <a:r>
            <a:rPr lang="ja-JP" altLang="ja-JP" sz="1020">
              <a:solidFill>
                <a:schemeClr val="dk1"/>
              </a:solidFill>
              <a:effectLst/>
              <a:latin typeface="ＭＳ Ｐゴシック" panose="020B0600070205080204" pitchFamily="50" charset="-128"/>
              <a:ea typeface="ＭＳ Ｐゴシック" panose="020B0600070205080204" pitchFamily="50" charset="-128"/>
              <a:cs typeface="+mn-cs"/>
            </a:rPr>
            <a:t>行政コストの活用によりロスを排除し、行政活動を抑制することによって歳出を減らすという考え方への転換が重要</a:t>
          </a:r>
          <a:r>
            <a:rPr lang="ja-JP" altLang="en-US" sz="1020">
              <a:solidFill>
                <a:schemeClr val="dk1"/>
              </a:solidFill>
              <a:effectLst/>
              <a:latin typeface="ＭＳ Ｐゴシック" panose="020B0600070205080204" pitchFamily="50" charset="-128"/>
              <a:ea typeface="ＭＳ Ｐゴシック" panose="020B0600070205080204" pitchFamily="50" charset="-128"/>
              <a:cs typeface="+mn-cs"/>
            </a:rPr>
            <a:t>だ。</a:t>
          </a:r>
          <a:endParaRPr kumimoji="1" lang="ja-JP" altLang="en-US" sz="102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60325</xdr:rowOff>
    </xdr:from>
    <xdr:to>
      <xdr:col>81</xdr:col>
      <xdr:colOff>44450</xdr:colOff>
      <xdr:row>16</xdr:row>
      <xdr:rowOff>136878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32075"/>
          <a:ext cx="838200" cy="24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136878</xdr:rowOff>
    </xdr:from>
    <xdr:to>
      <xdr:col>77</xdr:col>
      <xdr:colOff>44450</xdr:colOff>
      <xdr:row>16</xdr:row>
      <xdr:rowOff>161008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800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57785</xdr:rowOff>
    </xdr:from>
    <xdr:to>
      <xdr:col>72</xdr:col>
      <xdr:colOff>203200</xdr:colOff>
      <xdr:row>16</xdr:row>
      <xdr:rowOff>161008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800985"/>
          <a:ext cx="889000" cy="10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57785</xdr:rowOff>
    </xdr:from>
    <xdr:to>
      <xdr:col>68</xdr:col>
      <xdr:colOff>152400</xdr:colOff>
      <xdr:row>16</xdr:row>
      <xdr:rowOff>140900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800985"/>
          <a:ext cx="889000" cy="8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9525</xdr:rowOff>
    </xdr:from>
    <xdr:to>
      <xdr:col>81</xdr:col>
      <xdr:colOff>95250</xdr:colOff>
      <xdr:row>15</xdr:row>
      <xdr:rowOff>111125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153052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5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86078</xdr:rowOff>
    </xdr:from>
    <xdr:to>
      <xdr:col>77</xdr:col>
      <xdr:colOff>95250</xdr:colOff>
      <xdr:row>17</xdr:row>
      <xdr:rowOff>16228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2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1005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1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110208</xdr:rowOff>
    </xdr:from>
    <xdr:to>
      <xdr:col>73</xdr:col>
      <xdr:colOff>44450</xdr:colOff>
      <xdr:row>17</xdr:row>
      <xdr:rowOff>40358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25135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3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6985</xdr:rowOff>
    </xdr:from>
    <xdr:to>
      <xdr:col>68</xdr:col>
      <xdr:colOff>203200</xdr:colOff>
      <xdr:row>16</xdr:row>
      <xdr:rowOff>108585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93362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90100</xdr:rowOff>
    </xdr:from>
    <xdr:to>
      <xdr:col>64</xdr:col>
      <xdr:colOff>152400</xdr:colOff>
      <xdr:row>17</xdr:row>
      <xdr:rowOff>20250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5027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98425</xdr:rowOff>
    </xdr:from>
    <xdr:ext cx="10117931" cy="425758"/>
    <xdr:sp macro="" textlink="">
      <xdr:nvSpPr>
        <xdr:cNvPr id="474" name="テキスト ボックス 473">
          <a:extLst>
            <a:ext uri="{FF2B5EF4-FFF2-40B4-BE49-F238E27FC236}">
              <a16:creationId xmlns:a16="http://schemas.microsoft.com/office/drawing/2014/main" id="{BF1405B2-10F7-49E5-B641-A4029FC5073A}"/>
            </a:ext>
          </a:extLst>
        </xdr:cNvPr>
        <xdr:cNvSpPr txBox="1"/>
      </xdr:nvSpPr>
      <xdr:spPr>
        <a:xfrm>
          <a:off x="776288" y="4432300"/>
          <a:ext cx="1011793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b="0" i="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1,000</a:t>
          </a:r>
          <a:r>
            <a:rPr lang="ja-JP" altLang="en-US" sz="1000" b="0" i="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人当たり職員数」の算出に用いる職員数及び「給与水準（国との比較）」の「ラスパイレス指数」については、各調査対象年度の翌年の地方公務員　給与実態調査に基づいているが、令和</a:t>
          </a:r>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en-US" sz="1000" b="0" i="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en-US" sz="1000" b="0" i="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7,856
7,808
109.94
6,342,136
6,066,695
275,441
3,611,165
5,250,304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会計年度任用職員費用弁償（通勤手当相当）と社会保険料について、物件費を改め人件費として取り扱うこととしたこと及び、英語事業の一環として外国語指導助手（ＡＬＴ）を４人採用したことにより前年度に比べ</a:t>
          </a:r>
          <a:r>
            <a:rPr kumimoji="1" lang="en-US" altLang="ja-JP" sz="1050">
              <a:latin typeface="ＭＳ Ｐゴシック" panose="020B0600070205080204" pitchFamily="50" charset="-128"/>
              <a:ea typeface="ＭＳ Ｐゴシック" panose="020B0600070205080204" pitchFamily="50" charset="-128"/>
            </a:rPr>
            <a:t>71</a:t>
          </a:r>
          <a:r>
            <a:rPr kumimoji="1" lang="ja-JP" altLang="en-US" sz="1050">
              <a:latin typeface="ＭＳ Ｐゴシック" panose="020B0600070205080204" pitchFamily="50" charset="-128"/>
              <a:ea typeface="ＭＳ Ｐゴシック" panose="020B0600070205080204" pitchFamily="50" charset="-128"/>
            </a:rPr>
            <a:t>百万円増加したが、地方交付税等の増により経常一般財源が</a:t>
          </a:r>
          <a:r>
            <a:rPr kumimoji="1" lang="en-US" altLang="ja-JP" sz="1050">
              <a:latin typeface="ＭＳ Ｐゴシック" panose="020B0600070205080204" pitchFamily="50" charset="-128"/>
              <a:ea typeface="ＭＳ Ｐゴシック" panose="020B0600070205080204" pitchFamily="50" charset="-128"/>
            </a:rPr>
            <a:t>328</a:t>
          </a:r>
          <a:r>
            <a:rPr kumimoji="1" lang="ja-JP" altLang="en-US" sz="1050">
              <a:latin typeface="ＭＳ Ｐゴシック" panose="020B0600070205080204" pitchFamily="50" charset="-128"/>
              <a:ea typeface="ＭＳ Ｐゴシック" panose="020B0600070205080204" pitchFamily="50" charset="-128"/>
            </a:rPr>
            <a:t>百万円増加したため、数値は</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％の減となったものの、依然として高値で推移している。</a:t>
          </a:r>
        </a:p>
        <a:p>
          <a:r>
            <a:rPr kumimoji="1" lang="ja-JP" altLang="en-US" sz="1050">
              <a:latin typeface="ＭＳ Ｐゴシック" panose="020B0600070205080204" pitchFamily="50" charset="-128"/>
              <a:ea typeface="ＭＳ Ｐゴシック" panose="020B0600070205080204" pitchFamily="50" charset="-128"/>
            </a:rPr>
            <a:t>　今後は、策定される定員管理計画に基づき職員数の適正化を図っていくとともに、こども園の１園化などによる施設の統合を進め、会計年度任用職員についても削減を行い、数値の改善を図っていく。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99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2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0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23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総額は</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百万円増加したが、数値は</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％の減少となった。これは、経常一般財源が増加したことが大きな要因である。</a:t>
          </a:r>
        </a:p>
        <a:p>
          <a:r>
            <a:rPr kumimoji="1" lang="ja-JP" altLang="en-US" sz="1050">
              <a:latin typeface="ＭＳ Ｐゴシック" panose="020B0600070205080204" pitchFamily="50" charset="-128"/>
              <a:ea typeface="ＭＳ Ｐゴシック" panose="020B0600070205080204" pitchFamily="50" charset="-128"/>
            </a:rPr>
            <a:t>　しかし、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清掃センター包括運転管理業務、給食調理業務、図書館運営業務</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、観光宣伝業務、町営温泉施設や観光交流館施設の管理業務等を外部に委託しているため、類似団体の平均値に比べると依然高い状況にある。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現在、これらの経費は毎年ほぼ一定で、急激な数値の改善は見込めないが、公共施設の在り方（存続か廃止か等）、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委託内容、事業量はもとより、直営での運営についても再検討するなど、一層の経費節減に努め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、数値の改善に繋げたい。</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129286</xdr:rowOff>
    </xdr:from>
    <xdr:to>
      <xdr:col>82</xdr:col>
      <xdr:colOff>107950</xdr:colOff>
      <xdr:row>17</xdr:row>
      <xdr:rowOff>143002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0439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143002</xdr:rowOff>
    </xdr:from>
    <xdr:to>
      <xdr:col>78</xdr:col>
      <xdr:colOff>69850</xdr:colOff>
      <xdr:row>17</xdr:row>
      <xdr:rowOff>170434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57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170434</xdr:rowOff>
    </xdr:from>
    <xdr:to>
      <xdr:col>73</xdr:col>
      <xdr:colOff>180975</xdr:colOff>
      <xdr:row>18</xdr:row>
      <xdr:rowOff>104140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08508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90424</xdr:rowOff>
    </xdr:from>
    <xdr:to>
      <xdr:col>69</xdr:col>
      <xdr:colOff>92075</xdr:colOff>
      <xdr:row>18</xdr:row>
      <xdr:rowOff>104140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765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78486</xdr:rowOff>
    </xdr:from>
    <xdr:to>
      <xdr:col>82</xdr:col>
      <xdr:colOff>158750</xdr:colOff>
      <xdr:row>18</xdr:row>
      <xdr:rowOff>8636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50563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119634</xdr:rowOff>
    </xdr:from>
    <xdr:to>
      <xdr:col>74</xdr:col>
      <xdr:colOff>31750</xdr:colOff>
      <xdr:row>18</xdr:row>
      <xdr:rowOff>49784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34561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39624</xdr:rowOff>
    </xdr:from>
    <xdr:to>
      <xdr:col>65</xdr:col>
      <xdr:colOff>53975</xdr:colOff>
      <xdr:row>18</xdr:row>
      <xdr:rowOff>141224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126001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扶助費総額については、前年度に比べ</a:t>
          </a:r>
          <a:r>
            <a:rPr kumimoji="1" lang="en-US" altLang="ja-JP" sz="1050">
              <a:latin typeface="ＭＳ Ｐゴシック" panose="020B0600070205080204" pitchFamily="50" charset="-128"/>
              <a:ea typeface="ＭＳ Ｐゴシック" panose="020B0600070205080204" pitchFamily="50" charset="-128"/>
            </a:rPr>
            <a:t>205</a:t>
          </a:r>
          <a:r>
            <a:rPr kumimoji="1" lang="ja-JP" altLang="en-US" sz="1050">
              <a:latin typeface="ＭＳ Ｐゴシック" panose="020B0600070205080204" pitchFamily="50" charset="-128"/>
              <a:ea typeface="ＭＳ Ｐゴシック" panose="020B0600070205080204" pitchFamily="50" charset="-128"/>
            </a:rPr>
            <a:t>百万円増加したが、これは、子育て世帯への臨時特別給付金や住民税非課税世帯等に対する臨時特別給付金支給事業による一過性のものであり、これを除いた扶助費額は、前年度に比べ３百万円の減で、ここ近年は、年度によるばらつきは殆ど見られない。また、数値については</a:t>
          </a:r>
          <a:r>
            <a:rPr kumimoji="1" lang="en-US" altLang="ja-JP" sz="1050">
              <a:latin typeface="ＭＳ Ｐゴシック" panose="020B0600070205080204" pitchFamily="50" charset="-128"/>
              <a:ea typeface="ＭＳ Ｐゴシック" panose="020B0600070205080204" pitchFamily="50" charset="-128"/>
            </a:rPr>
            <a:t>3.8</a:t>
          </a:r>
          <a:r>
            <a:rPr kumimoji="1" lang="ja-JP" altLang="en-US" sz="1050">
              <a:latin typeface="ＭＳ Ｐゴシック" panose="020B0600070205080204" pitchFamily="50" charset="-128"/>
              <a:ea typeface="ＭＳ Ｐゴシック" panose="020B0600070205080204" pitchFamily="50" charset="-128"/>
            </a:rPr>
            <a:t>％となり、前年度に比べ</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％の減となったが、これは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地方交付税等の増により経常一般財源が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ことによるものである。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当町の高齢化率は、Ｒ３末現在で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％で、県内で３番目と高く、今後も暫くは上昇すると見込まれることから、現行の扶助費の内容、対象要件を分析し、効果、必要性についての検討を続けたい。</a:t>
          </a:r>
          <a:endParaRPr kumimoji="1" lang="ja-JP" altLang="en-US"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23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050" baseline="0">
              <a:latin typeface="ＭＳ Ｐゴシック" panose="020B0600070205080204" pitchFamily="50" charset="-128"/>
              <a:ea typeface="ＭＳ Ｐゴシック" panose="020B0600070205080204" pitchFamily="50" charset="-128"/>
            </a:rPr>
            <a:t>繰出金のうち経常的なものについては、前年度に比べ</a:t>
          </a:r>
          <a:r>
            <a:rPr kumimoji="1" lang="en-US" altLang="ja-JP" sz="1050" baseline="0">
              <a:latin typeface="ＭＳ Ｐゴシック" panose="020B0600070205080204" pitchFamily="50" charset="-128"/>
              <a:ea typeface="ＭＳ Ｐゴシック" panose="020B0600070205080204" pitchFamily="50" charset="-128"/>
            </a:rPr>
            <a:t>41</a:t>
          </a:r>
          <a:r>
            <a:rPr kumimoji="1" lang="ja-JP" altLang="en-US" sz="1050" baseline="0">
              <a:latin typeface="ＭＳ Ｐゴシック" panose="020B0600070205080204" pitchFamily="50" charset="-128"/>
              <a:ea typeface="ＭＳ Ｐゴシック" panose="020B0600070205080204" pitchFamily="50" charset="-128"/>
            </a:rPr>
            <a:t>百万円の減少となり、また、経常一般財源も大幅に増加したため数値も</a:t>
          </a:r>
          <a:r>
            <a:rPr kumimoji="1" lang="en-US" altLang="ja-JP" sz="1050" baseline="0">
              <a:latin typeface="ＭＳ Ｐゴシック" panose="020B0600070205080204" pitchFamily="50" charset="-128"/>
              <a:ea typeface="ＭＳ Ｐゴシック" panose="020B0600070205080204" pitchFamily="50" charset="-128"/>
            </a:rPr>
            <a:t>0.8</a:t>
          </a:r>
          <a:r>
            <a:rPr kumimoji="1" lang="ja-JP" altLang="en-US" sz="1050" baseline="0">
              <a:latin typeface="ＭＳ Ｐゴシック" panose="020B0600070205080204" pitchFamily="50" charset="-128"/>
              <a:ea typeface="ＭＳ Ｐゴシック" panose="020B0600070205080204" pitchFamily="50" charset="-128"/>
            </a:rPr>
            <a:t>％減少したが、依然高い数値となっている。</a:t>
          </a:r>
        </a:p>
        <a:p>
          <a:r>
            <a:rPr kumimoji="1" lang="ja-JP" altLang="en-US" sz="1050" baseline="0">
              <a:latin typeface="ＭＳ Ｐゴシック" panose="020B0600070205080204" pitchFamily="50" charset="-128"/>
              <a:ea typeface="ＭＳ Ｐゴシック" panose="020B0600070205080204" pitchFamily="50" charset="-128"/>
            </a:rPr>
            <a:t>　公共下水道事業特別会計への繰出金（公債費等繰出）が多額となっていることが一つの要因だと思われることから、ストックマネジメント計画の策定により施設の在り方（ダウンサイジング等）について検討を重ね、国庫補助金を活用することで新規町債の発行を抑制したり、経営戦略の策定により料金改定についても検討し、料金収入の確保に努めるなど、財政の見える化及び健全化を推進し、一般会計からの繰り入れに極力頼らない会計運営にシフトしていきたい。</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42418</xdr:rowOff>
    </xdr:from>
    <xdr:to>
      <xdr:col>82</xdr:col>
      <xdr:colOff>107950</xdr:colOff>
      <xdr:row>57</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8150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161290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xdr:rowOff>
    </xdr:from>
    <xdr:to>
      <xdr:col>73</xdr:col>
      <xdr:colOff>180975</xdr:colOff>
      <xdr:row>57</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604756"/>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xdr:rowOff>
    </xdr:from>
    <xdr:to>
      <xdr:col>69</xdr:col>
      <xdr:colOff>92075</xdr:colOff>
      <xdr:row>57</xdr:row>
      <xdr:rowOff>97282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60475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163068</xdr:rowOff>
    </xdr:from>
    <xdr:to>
      <xdr:col>82</xdr:col>
      <xdr:colOff>158750</xdr:colOff>
      <xdr:row>57</xdr:row>
      <xdr:rowOff>93218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135145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5097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124206</xdr:rowOff>
    </xdr:from>
    <xdr:to>
      <xdr:col>69</xdr:col>
      <xdr:colOff>142875</xdr:colOff>
      <xdr:row>56</xdr:row>
      <xdr:rowOff>54356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64533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46482</xdr:rowOff>
    </xdr:from>
    <xdr:to>
      <xdr:col>65</xdr:col>
      <xdr:colOff>53975</xdr:colOff>
      <xdr:row>57</xdr:row>
      <xdr:rowOff>148082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158259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58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総額については、前年度に比べ</a:t>
          </a:r>
          <a:r>
            <a:rPr kumimoji="1" lang="en-US" altLang="ja-JP" sz="1050">
              <a:latin typeface="ＭＳ Ｐゴシック" panose="020B0600070205080204" pitchFamily="50" charset="-128"/>
              <a:ea typeface="ＭＳ Ｐゴシック" panose="020B0600070205080204" pitchFamily="50" charset="-128"/>
            </a:rPr>
            <a:t>676</a:t>
          </a:r>
          <a:r>
            <a:rPr kumimoji="1" lang="ja-JP" altLang="en-US" sz="1050">
              <a:latin typeface="ＭＳ Ｐゴシック" panose="020B0600070205080204" pitchFamily="50" charset="-128"/>
              <a:ea typeface="ＭＳ Ｐゴシック" panose="020B0600070205080204" pitchFamily="50" charset="-128"/>
            </a:rPr>
            <a:t>百万円の減となったが、これは特別定額給付金事業の終了によるものであり、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これを除いた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額は、前年度に比べ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百万円の増額となった。これは、ﾘﾓｰﾄﾜｰｸ環境の整備を目指したｻﾃﾗｲﾄｵﾌｨｽ開設事業費補助金の交付（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百万円）、コロナ禍により売上が減少している町内事業者への経済対策としてプレミアム付商品券事業を実施（＋</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したことが主因である。これらは、コロナ禍による一過性のものだと思われるが、そもそも補助費等が類似団体平均よりも高いのは、一部事務組合への負担金が多額なためであることから、他の構成団体と連携し、当町及び組合の財政状況を鑑み、負担金の縮減について検討要請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38</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4775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30988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509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38</xdr:row>
      <xdr:rowOff>40132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5095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38</xdr:row>
      <xdr:rowOff>40132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4546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公債費であるが、先にも述べた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にも関わらず、数値は前年度に比べ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％も増加した。これは、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同意の過疎対策事業債</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579.7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同意の臨時財政対策債</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百万円の元金償還が開始されたため、公債費の総額が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百万円増加したためである。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は、公債費がＲ９年度まで５億円オーバーで推移すること、今後は、広域によるごみ処理施設の整備、旧病院棟の解体、中学校統合事業等の大型事業が予定されていることから、更なる数値の悪化が見込まれ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大型事業が行われない年度においては、一層の経常経費の削減に努め、発行額＜償還額を基本方針とし、財政の健全化を図りたい。</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75</xdr:row>
      <xdr:rowOff>153670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2966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104140</xdr:rowOff>
    </xdr:from>
    <xdr:to>
      <xdr:col>19</xdr:col>
      <xdr:colOff>187325</xdr:colOff>
      <xdr:row>75</xdr:row>
      <xdr:rowOff>107950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2962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104140</xdr:rowOff>
    </xdr:from>
    <xdr:to>
      <xdr:col>15</xdr:col>
      <xdr:colOff>98425</xdr:colOff>
      <xdr:row>75</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29628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127000</xdr:rowOff>
    </xdr:from>
    <xdr:to>
      <xdr:col>11</xdr:col>
      <xdr:colOff>9525</xdr:colOff>
      <xdr:row>75</xdr:row>
      <xdr:rowOff>161289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29857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119397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53340</xdr:rowOff>
    </xdr:from>
    <xdr:to>
      <xdr:col>15</xdr:col>
      <xdr:colOff>149225</xdr:colOff>
      <xdr:row>75</xdr:row>
      <xdr:rowOff>154939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165117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76200</xdr:rowOff>
    </xdr:from>
    <xdr:to>
      <xdr:col>11</xdr:col>
      <xdr:colOff>60325</xdr:colOff>
      <xdr:row>76</xdr:row>
      <xdr:rowOff>6350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地域デジタル社会推進費や追加交付に伴う臨時経済対策費の新設による普通交付税の増（＋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経常一般財源が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ため、数値は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したが、類似団体の平均値と比べると５％近く高くなっている。少子高齢化が進み、合わせて生産年齢人口の減少も進む中、町税（とりわけ町民税）の減額が見込まれることから、徴収率の改善、再生可能エネルギーの推進による償却資産増による町税の確保、応能応益の原則に基づく使用料及び利用料の見直し、ふるさと寄附制度のＰＲと返礼品の開発等による寄附金の増加など、一層の自主財源の確保に努めるとともに、更なる経常経費の削減を図っ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153670</xdr:rowOff>
    </xdr:from>
    <xdr:to>
      <xdr:col>82</xdr:col>
      <xdr:colOff>107950</xdr:colOff>
      <xdr:row>78</xdr:row>
      <xdr:rowOff>104139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5532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78</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77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92711</xdr:rowOff>
    </xdr:from>
    <xdr:to>
      <xdr:col>73</xdr:col>
      <xdr:colOff>180975</xdr:colOff>
      <xdr:row>78</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65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69850</xdr:rowOff>
    </xdr:from>
    <xdr:to>
      <xdr:col>69</xdr:col>
      <xdr:colOff>92075</xdr:colOff>
      <xdr:row>78</xdr:row>
      <xdr:rowOff>92711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4429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74947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41911</xdr:rowOff>
    </xdr:from>
    <xdr:to>
      <xdr:col>69</xdr:col>
      <xdr:colOff>142875</xdr:colOff>
      <xdr:row>78</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128288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19050</xdr:rowOff>
    </xdr:from>
    <xdr:to>
      <xdr:col>65</xdr:col>
      <xdr:colOff>53975</xdr:colOff>
      <xdr:row>78</xdr:row>
      <xdr:rowOff>120650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105427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84252</xdr:rowOff>
    </xdr:from>
    <xdr:to>
      <xdr:col>29</xdr:col>
      <xdr:colOff>127000</xdr:colOff>
      <xdr:row>16</xdr:row>
      <xdr:rowOff>151879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75077"/>
          <a:ext cx="647700" cy="67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151879</xdr:rowOff>
    </xdr:from>
    <xdr:to>
      <xdr:col>26</xdr:col>
      <xdr:colOff>50800</xdr:colOff>
      <xdr:row>17</xdr:row>
      <xdr:rowOff>26439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42704"/>
          <a:ext cx="698500" cy="46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26439</xdr:rowOff>
    </xdr:from>
    <xdr:to>
      <xdr:col>22</xdr:col>
      <xdr:colOff>114300</xdr:colOff>
      <xdr:row>17</xdr:row>
      <xdr:rowOff>69035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88714"/>
          <a:ext cx="698500" cy="42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69035</xdr:rowOff>
    </xdr:from>
    <xdr:to>
      <xdr:col>18</xdr:col>
      <xdr:colOff>177800</xdr:colOff>
      <xdr:row>17</xdr:row>
      <xdr:rowOff>93922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31310"/>
          <a:ext cx="698500" cy="24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33452</xdr:rowOff>
    </xdr:from>
    <xdr:to>
      <xdr:col>29</xdr:col>
      <xdr:colOff>177800</xdr:colOff>
      <xdr:row>16</xdr:row>
      <xdr:rowOff>135052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24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5529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96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101079</xdr:rowOff>
    </xdr:from>
    <xdr:to>
      <xdr:col>26</xdr:col>
      <xdr:colOff>101600</xdr:colOff>
      <xdr:row>17</xdr:row>
      <xdr:rowOff>31229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91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16006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147089</xdr:rowOff>
    </xdr:from>
    <xdr:to>
      <xdr:col>22</xdr:col>
      <xdr:colOff>165100</xdr:colOff>
      <xdr:row>17</xdr:row>
      <xdr:rowOff>77239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3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62016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2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18235</xdr:rowOff>
    </xdr:from>
    <xdr:to>
      <xdr:col>19</xdr:col>
      <xdr:colOff>38100</xdr:colOff>
      <xdr:row>17</xdr:row>
      <xdr:rowOff>119835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80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104612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6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43122</xdr:rowOff>
    </xdr:from>
    <xdr:to>
      <xdr:col>15</xdr:col>
      <xdr:colOff>101600</xdr:colOff>
      <xdr:row>17</xdr:row>
      <xdr:rowOff>144722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05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129499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9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8624</xdr:rowOff>
    </xdr:from>
    <xdr:to>
      <xdr:col>29</xdr:col>
      <xdr:colOff>127000</xdr:colOff>
      <xdr:row>36</xdr:row>
      <xdr:rowOff>113399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61874"/>
          <a:ext cx="647700" cy="104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113399</xdr:rowOff>
    </xdr:from>
    <xdr:to>
      <xdr:col>26</xdr:col>
      <xdr:colOff>50800</xdr:colOff>
      <xdr:row>36</xdr:row>
      <xdr:rowOff>144488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66649"/>
          <a:ext cx="698500" cy="31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110789</xdr:rowOff>
    </xdr:from>
    <xdr:to>
      <xdr:col>22</xdr:col>
      <xdr:colOff>114300</xdr:colOff>
      <xdr:row>36</xdr:row>
      <xdr:rowOff>144488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64039"/>
          <a:ext cx="698500" cy="33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110789</xdr:rowOff>
    </xdr:from>
    <xdr:to>
      <xdr:col>18</xdr:col>
      <xdr:colOff>177800</xdr:colOff>
      <xdr:row>36</xdr:row>
      <xdr:rowOff>127667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64039"/>
          <a:ext cx="698500" cy="16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300724</xdr:rowOff>
    </xdr:from>
    <xdr:to>
      <xdr:col>29</xdr:col>
      <xdr:colOff>177800</xdr:colOff>
      <xdr:row>36</xdr:row>
      <xdr:rowOff>59424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11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272801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8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62599</xdr:rowOff>
    </xdr:from>
    <xdr:to>
      <xdr:col>26</xdr:col>
      <xdr:colOff>101600</xdr:colOff>
      <xdr:row>36</xdr:row>
      <xdr:rowOff>164199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15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148976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02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93688</xdr:rowOff>
    </xdr:from>
    <xdr:to>
      <xdr:col>22</xdr:col>
      <xdr:colOff>165100</xdr:colOff>
      <xdr:row>37</xdr:row>
      <xdr:rowOff>23838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46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8615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59989</xdr:rowOff>
    </xdr:from>
    <xdr:to>
      <xdr:col>19</xdr:col>
      <xdr:colOff>38100</xdr:colOff>
      <xdr:row>36</xdr:row>
      <xdr:rowOff>161589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1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146366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9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76867</xdr:rowOff>
    </xdr:from>
    <xdr:to>
      <xdr:col>15</xdr:col>
      <xdr:colOff>101600</xdr:colOff>
      <xdr:row>37</xdr:row>
      <xdr:rowOff>7017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30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163244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7,856
7,808
109.94
6,342,136
6,066,695
275,441
3,611,165
5,250,304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3607</xdr:rowOff>
    </xdr:from>
    <xdr:to>
      <xdr:col>24</xdr:col>
      <xdr:colOff>63500</xdr:colOff>
      <xdr:row>36</xdr:row>
      <xdr:rowOff>90490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75807"/>
          <a:ext cx="838200" cy="8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90490</xdr:rowOff>
    </xdr:from>
    <xdr:to>
      <xdr:col>19</xdr:col>
      <xdr:colOff>177800</xdr:colOff>
      <xdr:row>36</xdr:row>
      <xdr:rowOff>166522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2690"/>
          <a:ext cx="889000" cy="7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166522</xdr:rowOff>
    </xdr:from>
    <xdr:to>
      <xdr:col>15</xdr:col>
      <xdr:colOff>50800</xdr:colOff>
      <xdr:row>37</xdr:row>
      <xdr:rowOff>20866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38722"/>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20866</xdr:rowOff>
    </xdr:from>
    <xdr:to>
      <xdr:col>10</xdr:col>
      <xdr:colOff>114300</xdr:colOff>
      <xdr:row>37</xdr:row>
      <xdr:rowOff>59827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64516"/>
          <a:ext cx="889000"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124257</xdr:rowOff>
    </xdr:from>
    <xdr:to>
      <xdr:col>24</xdr:col>
      <xdr:colOff>114300</xdr:colOff>
      <xdr:row>36</xdr:row>
      <xdr:rowOff>54407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102684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0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39690</xdr:rowOff>
    </xdr:from>
    <xdr:to>
      <xdr:col>20</xdr:col>
      <xdr:colOff>38100</xdr:colOff>
      <xdr:row>36</xdr:row>
      <xdr:rowOff>141290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132417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0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115722</xdr:rowOff>
    </xdr:from>
    <xdr:to>
      <xdr:col>15</xdr:col>
      <xdr:colOff>101600</xdr:colOff>
      <xdr:row>37</xdr:row>
      <xdr:rowOff>45872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36999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141516</xdr:rowOff>
    </xdr:from>
    <xdr:to>
      <xdr:col>10</xdr:col>
      <xdr:colOff>165100</xdr:colOff>
      <xdr:row>37</xdr:row>
      <xdr:rowOff>71666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62793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0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9027</xdr:rowOff>
    </xdr:from>
    <xdr:to>
      <xdr:col>6</xdr:col>
      <xdr:colOff>38100</xdr:colOff>
      <xdr:row>37</xdr:row>
      <xdr:rowOff>110627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101754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154199</xdr:rowOff>
    </xdr:from>
    <xdr:to>
      <xdr:col>24</xdr:col>
      <xdr:colOff>63500</xdr:colOff>
      <xdr:row>57</xdr:row>
      <xdr:rowOff>164516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26849"/>
          <a:ext cx="838200" cy="1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164516</xdr:rowOff>
    </xdr:from>
    <xdr:to>
      <xdr:col>19</xdr:col>
      <xdr:colOff>177800</xdr:colOff>
      <xdr:row>57</xdr:row>
      <xdr:rowOff>167444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37166"/>
          <a:ext cx="889000" cy="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167444</xdr:rowOff>
    </xdr:from>
    <xdr:to>
      <xdr:col>15</xdr:col>
      <xdr:colOff>50800</xdr:colOff>
      <xdr:row>57</xdr:row>
      <xdr:rowOff>170251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40094"/>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170251</xdr:rowOff>
    </xdr:from>
    <xdr:to>
      <xdr:col>10</xdr:col>
      <xdr:colOff>114300</xdr:colOff>
      <xdr:row>58</xdr:row>
      <xdr:rowOff>3633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42901"/>
          <a:ext cx="8890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103399</xdr:rowOff>
    </xdr:from>
    <xdr:to>
      <xdr:col>24</xdr:col>
      <xdr:colOff>114300</xdr:colOff>
      <xdr:row>58</xdr:row>
      <xdr:rowOff>33549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7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59469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3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113716</xdr:rowOff>
    </xdr:from>
    <xdr:to>
      <xdr:col>20</xdr:col>
      <xdr:colOff>38100</xdr:colOff>
      <xdr:row>58</xdr:row>
      <xdr:rowOff>43866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34993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7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116644</xdr:rowOff>
    </xdr:from>
    <xdr:to>
      <xdr:col>15</xdr:col>
      <xdr:colOff>101600</xdr:colOff>
      <xdr:row>58</xdr:row>
      <xdr:rowOff>46794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37921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98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119451</xdr:rowOff>
    </xdr:from>
    <xdr:to>
      <xdr:col>10</xdr:col>
      <xdr:colOff>165100</xdr:colOff>
      <xdr:row>58</xdr:row>
      <xdr:rowOff>49601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9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40728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98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124283</xdr:rowOff>
    </xdr:from>
    <xdr:to>
      <xdr:col>6</xdr:col>
      <xdr:colOff>38100</xdr:colOff>
      <xdr:row>58</xdr:row>
      <xdr:rowOff>54433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9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45560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98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73386</xdr:rowOff>
    </xdr:from>
    <xdr:to>
      <xdr:col>24</xdr:col>
      <xdr:colOff>63500</xdr:colOff>
      <xdr:row>78</xdr:row>
      <xdr:rowOff>151816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46486"/>
          <a:ext cx="838200" cy="7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151816</xdr:rowOff>
    </xdr:from>
    <xdr:to>
      <xdr:col>19</xdr:col>
      <xdr:colOff>177800</xdr:colOff>
      <xdr:row>79</xdr:row>
      <xdr:rowOff>4978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24916"/>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162331</xdr:rowOff>
    </xdr:from>
    <xdr:to>
      <xdr:col>15</xdr:col>
      <xdr:colOff>50800</xdr:colOff>
      <xdr:row>79</xdr:row>
      <xdr:rowOff>4978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35431"/>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162331</xdr:rowOff>
    </xdr:from>
    <xdr:to>
      <xdr:col>10</xdr:col>
      <xdr:colOff>114300</xdr:colOff>
      <xdr:row>78</xdr:row>
      <xdr:rowOff>165666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35431"/>
          <a:ext cx="889000" cy="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22586</xdr:rowOff>
    </xdr:from>
    <xdr:to>
      <xdr:col>24</xdr:col>
      <xdr:colOff>114300</xdr:colOff>
      <xdr:row>78</xdr:row>
      <xdr:rowOff>124186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101016</xdr:rowOff>
    </xdr:from>
    <xdr:to>
      <xdr:col>20</xdr:col>
      <xdr:colOff>38100</xdr:colOff>
      <xdr:row>79</xdr:row>
      <xdr:rowOff>31166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7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22293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6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125628</xdr:rowOff>
    </xdr:from>
    <xdr:to>
      <xdr:col>15</xdr:col>
      <xdr:colOff>101600</xdr:colOff>
      <xdr:row>79</xdr:row>
      <xdr:rowOff>55778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46905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111531</xdr:rowOff>
    </xdr:from>
    <xdr:to>
      <xdr:col>10</xdr:col>
      <xdr:colOff>165100</xdr:colOff>
      <xdr:row>79</xdr:row>
      <xdr:rowOff>41681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8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32808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7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114866</xdr:rowOff>
    </xdr:from>
    <xdr:to>
      <xdr:col>6</xdr:col>
      <xdr:colOff>38100</xdr:colOff>
      <xdr:row>79</xdr:row>
      <xdr:rowOff>45016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36143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8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157096</xdr:rowOff>
    </xdr:from>
    <xdr:to>
      <xdr:col>24</xdr:col>
      <xdr:colOff>63500</xdr:colOff>
      <xdr:row>98</xdr:row>
      <xdr:rowOff>108240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16296"/>
          <a:ext cx="838200" cy="29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93718</xdr:rowOff>
    </xdr:from>
    <xdr:to>
      <xdr:col>19</xdr:col>
      <xdr:colOff>177800</xdr:colOff>
      <xdr:row>98</xdr:row>
      <xdr:rowOff>108240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895818"/>
          <a:ext cx="889000" cy="1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89309</xdr:rowOff>
    </xdr:from>
    <xdr:to>
      <xdr:col>15</xdr:col>
      <xdr:colOff>50800</xdr:colOff>
      <xdr:row>98</xdr:row>
      <xdr:rowOff>93718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891409"/>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54008</xdr:rowOff>
    </xdr:from>
    <xdr:to>
      <xdr:col>10</xdr:col>
      <xdr:colOff>114300</xdr:colOff>
      <xdr:row>98</xdr:row>
      <xdr:rowOff>89309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856108"/>
          <a:ext cx="889000" cy="3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106296</xdr:rowOff>
    </xdr:from>
    <xdr:to>
      <xdr:col>24</xdr:col>
      <xdr:colOff>114300</xdr:colOff>
      <xdr:row>97</xdr:row>
      <xdr:rowOff>36446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6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84723</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57440</xdr:rowOff>
    </xdr:from>
    <xdr:to>
      <xdr:col>20</xdr:col>
      <xdr:colOff>38100</xdr:colOff>
      <xdr:row>98</xdr:row>
      <xdr:rowOff>159040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85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150167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95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42918</xdr:rowOff>
    </xdr:from>
    <xdr:to>
      <xdr:col>15</xdr:col>
      <xdr:colOff>101600</xdr:colOff>
      <xdr:row>98</xdr:row>
      <xdr:rowOff>144518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4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135645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3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38509</xdr:rowOff>
    </xdr:from>
    <xdr:to>
      <xdr:col>10</xdr:col>
      <xdr:colOff>165100</xdr:colOff>
      <xdr:row>98</xdr:row>
      <xdr:rowOff>140109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4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131236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3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3208</xdr:rowOff>
    </xdr:from>
    <xdr:to>
      <xdr:col>6</xdr:col>
      <xdr:colOff>38100</xdr:colOff>
      <xdr:row>98</xdr:row>
      <xdr:rowOff>104808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0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95935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9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4148</xdr:rowOff>
    </xdr:from>
    <xdr:to>
      <xdr:col>55</xdr:col>
      <xdr:colOff>0</xdr:colOff>
      <xdr:row>35</xdr:row>
      <xdr:rowOff>141277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833448"/>
          <a:ext cx="838200" cy="30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4148</xdr:rowOff>
    </xdr:from>
    <xdr:to>
      <xdr:col>50</xdr:col>
      <xdr:colOff>114300</xdr:colOff>
      <xdr:row>36</xdr:row>
      <xdr:rowOff>116467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833448"/>
          <a:ext cx="889000" cy="45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116467</xdr:rowOff>
    </xdr:from>
    <xdr:to>
      <xdr:col>45</xdr:col>
      <xdr:colOff>177800</xdr:colOff>
      <xdr:row>36</xdr:row>
      <xdr:rowOff>128209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288667"/>
          <a:ext cx="8890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164989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3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127306</xdr:rowOff>
    </xdr:from>
    <xdr:to>
      <xdr:col>41</xdr:col>
      <xdr:colOff>50800</xdr:colOff>
      <xdr:row>36</xdr:row>
      <xdr:rowOff>128209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299506"/>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90477</xdr:rowOff>
    </xdr:from>
    <xdr:to>
      <xdr:col>55</xdr:col>
      <xdr:colOff>50800</xdr:colOff>
      <xdr:row>36</xdr:row>
      <xdr:rowOff>20627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9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113354</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124798</xdr:rowOff>
    </xdr:from>
    <xdr:to>
      <xdr:col>50</xdr:col>
      <xdr:colOff>165100</xdr:colOff>
      <xdr:row>34</xdr:row>
      <xdr:rowOff>54948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78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71475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55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65667</xdr:rowOff>
    </xdr:from>
    <xdr:to>
      <xdr:col>46</xdr:col>
      <xdr:colOff>38100</xdr:colOff>
      <xdr:row>36</xdr:row>
      <xdr:rowOff>167267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3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12344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013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77409</xdr:rowOff>
    </xdr:from>
    <xdr:to>
      <xdr:col>41</xdr:col>
      <xdr:colOff>101600</xdr:colOff>
      <xdr:row>37</xdr:row>
      <xdr:rowOff>7559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170136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34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76506</xdr:rowOff>
    </xdr:from>
    <xdr:to>
      <xdr:col>36</xdr:col>
      <xdr:colOff>165100</xdr:colOff>
      <xdr:row>37</xdr:row>
      <xdr:rowOff>6656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169233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34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33927</xdr:rowOff>
    </xdr:from>
    <xdr:to>
      <xdr:col>55</xdr:col>
      <xdr:colOff>0</xdr:colOff>
      <xdr:row>57</xdr:row>
      <xdr:rowOff>38179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06577"/>
          <a:ext cx="8382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33927</xdr:rowOff>
    </xdr:from>
    <xdr:to>
      <xdr:col>50</xdr:col>
      <xdr:colOff>114300</xdr:colOff>
      <xdr:row>57</xdr:row>
      <xdr:rowOff>118084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06577"/>
          <a:ext cx="889000" cy="8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118084</xdr:rowOff>
    </xdr:from>
    <xdr:to>
      <xdr:col>45</xdr:col>
      <xdr:colOff>177800</xdr:colOff>
      <xdr:row>57</xdr:row>
      <xdr:rowOff>144435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90734"/>
          <a:ext cx="889000" cy="2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48636</xdr:rowOff>
    </xdr:from>
    <xdr:to>
      <xdr:col>41</xdr:col>
      <xdr:colOff>50800</xdr:colOff>
      <xdr:row>57</xdr:row>
      <xdr:rowOff>144435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821286"/>
          <a:ext cx="889000" cy="9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104353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8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158829</xdr:rowOff>
    </xdr:from>
    <xdr:to>
      <xdr:col>55</xdr:col>
      <xdr:colOff>50800</xdr:colOff>
      <xdr:row>57</xdr:row>
      <xdr:rowOff>88979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6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137256</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3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154577</xdr:rowOff>
    </xdr:from>
    <xdr:to>
      <xdr:col>50</xdr:col>
      <xdr:colOff>165100</xdr:colOff>
      <xdr:row>57</xdr:row>
      <xdr:rowOff>84727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5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75854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84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67284</xdr:rowOff>
    </xdr:from>
    <xdr:to>
      <xdr:col>46</xdr:col>
      <xdr:colOff>38100</xdr:colOff>
      <xdr:row>57</xdr:row>
      <xdr:rowOff>168884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160011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3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93635</xdr:rowOff>
    </xdr:from>
    <xdr:to>
      <xdr:col>41</xdr:col>
      <xdr:colOff>101600</xdr:colOff>
      <xdr:row>58</xdr:row>
      <xdr:rowOff>23785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6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14912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5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169286</xdr:rowOff>
    </xdr:from>
    <xdr:to>
      <xdr:col>36</xdr:col>
      <xdr:colOff>165100</xdr:colOff>
      <xdr:row>57</xdr:row>
      <xdr:rowOff>99436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7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115963</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54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168751</xdr:rowOff>
    </xdr:from>
    <xdr:to>
      <xdr:col>55</xdr:col>
      <xdr:colOff>0</xdr:colOff>
      <xdr:row>78</xdr:row>
      <xdr:rowOff>170714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41851"/>
          <a:ext cx="8382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170714</xdr:rowOff>
    </xdr:from>
    <xdr:to>
      <xdr:col>50</xdr:col>
      <xdr:colOff>114300</xdr:colOff>
      <xdr:row>79</xdr:row>
      <xdr:rowOff>4301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43814"/>
          <a:ext cx="8890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57020</xdr:rowOff>
    </xdr:from>
    <xdr:to>
      <xdr:col>45</xdr:col>
      <xdr:colOff>177800</xdr:colOff>
      <xdr:row>79</xdr:row>
      <xdr:rowOff>4301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30120"/>
          <a:ext cx="889000" cy="11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26527</xdr:rowOff>
    </xdr:from>
    <xdr:to>
      <xdr:col>41</xdr:col>
      <xdr:colOff>50800</xdr:colOff>
      <xdr:row>78</xdr:row>
      <xdr:rowOff>57020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399627"/>
          <a:ext cx="889000" cy="3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102223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97521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117951</xdr:rowOff>
    </xdr:from>
    <xdr:to>
      <xdr:col>55</xdr:col>
      <xdr:colOff>50800</xdr:colOff>
      <xdr:row>79</xdr:row>
      <xdr:rowOff>48101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9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32878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0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119914</xdr:rowOff>
    </xdr:from>
    <xdr:to>
      <xdr:col>50</xdr:col>
      <xdr:colOff>165100</xdr:colOff>
      <xdr:row>79</xdr:row>
      <xdr:rowOff>50064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41191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8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124951</xdr:rowOff>
    </xdr:from>
    <xdr:to>
      <xdr:col>46</xdr:col>
      <xdr:colOff>38100</xdr:colOff>
      <xdr:row>79</xdr:row>
      <xdr:rowOff>55101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9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46228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9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6220</xdr:rowOff>
    </xdr:from>
    <xdr:to>
      <xdr:col>41</xdr:col>
      <xdr:colOff>101600</xdr:colOff>
      <xdr:row>78</xdr:row>
      <xdr:rowOff>107820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7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124347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1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147177</xdr:rowOff>
    </xdr:from>
    <xdr:to>
      <xdr:col>36</xdr:col>
      <xdr:colOff>165100</xdr:colOff>
      <xdr:row>78</xdr:row>
      <xdr:rowOff>77327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93854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12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159507</xdr:rowOff>
    </xdr:from>
    <xdr:to>
      <xdr:col>55</xdr:col>
      <xdr:colOff>0</xdr:colOff>
      <xdr:row>96</xdr:row>
      <xdr:rowOff>52791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447257"/>
          <a:ext cx="838200" cy="6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159507</xdr:rowOff>
    </xdr:from>
    <xdr:to>
      <xdr:col>50</xdr:col>
      <xdr:colOff>114300</xdr:colOff>
      <xdr:row>97</xdr:row>
      <xdr:rowOff>72820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447257"/>
          <a:ext cx="889000" cy="25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72820</xdr:rowOff>
    </xdr:from>
    <xdr:to>
      <xdr:col>45</xdr:col>
      <xdr:colOff>177800</xdr:colOff>
      <xdr:row>97</xdr:row>
      <xdr:rowOff>105913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703470"/>
          <a:ext cx="8890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10948</xdr:rowOff>
    </xdr:from>
    <xdr:to>
      <xdr:col>41</xdr:col>
      <xdr:colOff>50800</xdr:colOff>
      <xdr:row>97</xdr:row>
      <xdr:rowOff>105913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641598"/>
          <a:ext cx="889000" cy="9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1991</xdr:rowOff>
    </xdr:from>
    <xdr:to>
      <xdr:col>55</xdr:col>
      <xdr:colOff>50800</xdr:colOff>
      <xdr:row>96</xdr:row>
      <xdr:rowOff>103591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46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24868</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3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108707</xdr:rowOff>
    </xdr:from>
    <xdr:to>
      <xdr:col>50</xdr:col>
      <xdr:colOff>165100</xdr:colOff>
      <xdr:row>96</xdr:row>
      <xdr:rowOff>38857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39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55384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39795" y="1617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22020</xdr:rowOff>
    </xdr:from>
    <xdr:to>
      <xdr:col>46</xdr:col>
      <xdr:colOff>38100</xdr:colOff>
      <xdr:row>97</xdr:row>
      <xdr:rowOff>123620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6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114747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74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55113</xdr:rowOff>
    </xdr:from>
    <xdr:to>
      <xdr:col>41</xdr:col>
      <xdr:colOff>101600</xdr:colOff>
      <xdr:row>97</xdr:row>
      <xdr:rowOff>156713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6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147840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77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131598</xdr:rowOff>
    </xdr:from>
    <xdr:to>
      <xdr:col>36</xdr:col>
      <xdr:colOff>165100</xdr:colOff>
      <xdr:row>97</xdr:row>
      <xdr:rowOff>61748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59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78275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3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111185</xdr:rowOff>
    </xdr:from>
    <xdr:to>
      <xdr:col>85</xdr:col>
      <xdr:colOff>127000</xdr:colOff>
      <xdr:row>38</xdr:row>
      <xdr:rowOff>135823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26285"/>
          <a:ext cx="8382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98035</xdr:rowOff>
    </xdr:from>
    <xdr:to>
      <xdr:col>81</xdr:col>
      <xdr:colOff>50800</xdr:colOff>
      <xdr:row>38</xdr:row>
      <xdr:rowOff>111185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13135"/>
          <a:ext cx="8890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98035</xdr:rowOff>
    </xdr:from>
    <xdr:to>
      <xdr:col>76</xdr:col>
      <xdr:colOff>114300</xdr:colOff>
      <xdr:row>38</xdr:row>
      <xdr:rowOff>106096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13135"/>
          <a:ext cx="889000" cy="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97377</xdr:rowOff>
    </xdr:from>
    <xdr:to>
      <xdr:col>71</xdr:col>
      <xdr:colOff>177800</xdr:colOff>
      <xdr:row>38</xdr:row>
      <xdr:rowOff>106096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12477"/>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85023</xdr:rowOff>
    </xdr:from>
    <xdr:to>
      <xdr:col>85</xdr:col>
      <xdr:colOff>177800</xdr:colOff>
      <xdr:row>39</xdr:row>
      <xdr:rowOff>15173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378565"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60385</xdr:rowOff>
    </xdr:from>
    <xdr:to>
      <xdr:col>81</xdr:col>
      <xdr:colOff>101600</xdr:colOff>
      <xdr:row>38</xdr:row>
      <xdr:rowOff>161985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7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153112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6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47235</xdr:rowOff>
    </xdr:from>
    <xdr:to>
      <xdr:col>76</xdr:col>
      <xdr:colOff>165100</xdr:colOff>
      <xdr:row>38</xdr:row>
      <xdr:rowOff>148835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6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139962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5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55296</xdr:rowOff>
    </xdr:from>
    <xdr:to>
      <xdr:col>72</xdr:col>
      <xdr:colOff>38100</xdr:colOff>
      <xdr:row>38</xdr:row>
      <xdr:rowOff>156896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148023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6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46577</xdr:rowOff>
    </xdr:from>
    <xdr:to>
      <xdr:col>67</xdr:col>
      <xdr:colOff>101600</xdr:colOff>
      <xdr:row>38</xdr:row>
      <xdr:rowOff>148177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139304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5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38367</xdr:rowOff>
    </xdr:from>
    <xdr:to>
      <xdr:col>85</xdr:col>
      <xdr:colOff>127000</xdr:colOff>
      <xdr:row>77</xdr:row>
      <xdr:rowOff>82299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40017"/>
          <a:ext cx="838200" cy="4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82299</xdr:rowOff>
    </xdr:from>
    <xdr:to>
      <xdr:col>81</xdr:col>
      <xdr:colOff>50800</xdr:colOff>
      <xdr:row>77</xdr:row>
      <xdr:rowOff>104409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83949"/>
          <a:ext cx="8890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94986</xdr:rowOff>
    </xdr:from>
    <xdr:to>
      <xdr:col>76</xdr:col>
      <xdr:colOff>114300</xdr:colOff>
      <xdr:row>77</xdr:row>
      <xdr:rowOff>104409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96636"/>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81325</xdr:rowOff>
    </xdr:from>
    <xdr:to>
      <xdr:col>71</xdr:col>
      <xdr:colOff>177800</xdr:colOff>
      <xdr:row>77</xdr:row>
      <xdr:rowOff>94986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82975"/>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159017</xdr:rowOff>
    </xdr:from>
    <xdr:to>
      <xdr:col>85</xdr:col>
      <xdr:colOff>177800</xdr:colOff>
      <xdr:row>77</xdr:row>
      <xdr:rowOff>89167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8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137444</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6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31499</xdr:rowOff>
    </xdr:from>
    <xdr:to>
      <xdr:col>81</xdr:col>
      <xdr:colOff>101600</xdr:colOff>
      <xdr:row>77</xdr:row>
      <xdr:rowOff>133099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3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124226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2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53609</xdr:rowOff>
    </xdr:from>
    <xdr:to>
      <xdr:col>76</xdr:col>
      <xdr:colOff>165100</xdr:colOff>
      <xdr:row>77</xdr:row>
      <xdr:rowOff>155209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5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146336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44186</xdr:rowOff>
    </xdr:from>
    <xdr:to>
      <xdr:col>72</xdr:col>
      <xdr:colOff>38100</xdr:colOff>
      <xdr:row>77</xdr:row>
      <xdr:rowOff>145786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4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136913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30525</xdr:rowOff>
    </xdr:from>
    <xdr:to>
      <xdr:col>67</xdr:col>
      <xdr:colOff>101600</xdr:colOff>
      <xdr:row>77</xdr:row>
      <xdr:rowOff>132125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123252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146234</xdr:rowOff>
    </xdr:from>
    <xdr:to>
      <xdr:col>85</xdr:col>
      <xdr:colOff>127000</xdr:colOff>
      <xdr:row>99</xdr:row>
      <xdr:rowOff>46437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48334"/>
          <a:ext cx="838200" cy="7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46437</xdr:rowOff>
    </xdr:from>
    <xdr:to>
      <xdr:col>81</xdr:col>
      <xdr:colOff>50800</xdr:colOff>
      <xdr:row>99</xdr:row>
      <xdr:rowOff>92272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7019987"/>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162364</xdr:rowOff>
    </xdr:from>
    <xdr:to>
      <xdr:col>76</xdr:col>
      <xdr:colOff>114300</xdr:colOff>
      <xdr:row>99</xdr:row>
      <xdr:rowOff>92272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64464"/>
          <a:ext cx="889000" cy="10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162364</xdr:rowOff>
    </xdr:from>
    <xdr:to>
      <xdr:col>71</xdr:col>
      <xdr:colOff>177800</xdr:colOff>
      <xdr:row>99</xdr:row>
      <xdr:rowOff>25361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64464"/>
          <a:ext cx="889000" cy="3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95434</xdr:rowOff>
    </xdr:from>
    <xdr:to>
      <xdr:col>85</xdr:col>
      <xdr:colOff>177800</xdr:colOff>
      <xdr:row>99</xdr:row>
      <xdr:rowOff>25584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10361</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167087</xdr:rowOff>
    </xdr:from>
    <xdr:to>
      <xdr:col>81</xdr:col>
      <xdr:colOff>101600</xdr:colOff>
      <xdr:row>99</xdr:row>
      <xdr:rowOff>97237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6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88364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6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41472</xdr:rowOff>
    </xdr:from>
    <xdr:to>
      <xdr:col>76</xdr:col>
      <xdr:colOff>165100</xdr:colOff>
      <xdr:row>99</xdr:row>
      <xdr:rowOff>143072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701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134199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10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111564</xdr:rowOff>
    </xdr:from>
    <xdr:to>
      <xdr:col>72</xdr:col>
      <xdr:colOff>38100</xdr:colOff>
      <xdr:row>99</xdr:row>
      <xdr:rowOff>41714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32841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146011</xdr:rowOff>
    </xdr:from>
    <xdr:to>
      <xdr:col>67</xdr:col>
      <xdr:colOff>101600</xdr:colOff>
      <xdr:row>99</xdr:row>
      <xdr:rowOff>76161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4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67288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106287</xdr:rowOff>
    </xdr:from>
    <xdr:to>
      <xdr:col>116</xdr:col>
      <xdr:colOff>63500</xdr:colOff>
      <xdr:row>38</xdr:row>
      <xdr:rowOff>129260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621387"/>
          <a:ext cx="838200" cy="2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59936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75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129260</xdr:rowOff>
    </xdr:from>
    <xdr:to>
      <xdr:col>111</xdr:col>
      <xdr:colOff>177800</xdr:colOff>
      <xdr:row>38</xdr:row>
      <xdr:rowOff>160198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644360"/>
          <a:ext cx="889000" cy="3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6252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6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160198</xdr:rowOff>
    </xdr:from>
    <xdr:to>
      <xdr:col>107</xdr:col>
      <xdr:colOff>50800</xdr:colOff>
      <xdr:row>38</xdr:row>
      <xdr:rowOff>164465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675298"/>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30866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7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163055</xdr:rowOff>
    </xdr:from>
    <xdr:to>
      <xdr:col>102</xdr:col>
      <xdr:colOff>114300</xdr:colOff>
      <xdr:row>38</xdr:row>
      <xdr:rowOff>164465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78155"/>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55487</xdr:rowOff>
    </xdr:from>
    <xdr:to>
      <xdr:col>116</xdr:col>
      <xdr:colOff>114300</xdr:colOff>
      <xdr:row>38</xdr:row>
      <xdr:rowOff>157087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5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14863</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35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78460</xdr:rowOff>
    </xdr:from>
    <xdr:to>
      <xdr:col>112</xdr:col>
      <xdr:colOff>38100</xdr:colOff>
      <xdr:row>39</xdr:row>
      <xdr:rowOff>8610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5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25138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3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109398</xdr:rowOff>
    </xdr:from>
    <xdr:to>
      <xdr:col>107</xdr:col>
      <xdr:colOff>101600</xdr:colOff>
      <xdr:row>39</xdr:row>
      <xdr:rowOff>39548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56075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113665</xdr:rowOff>
    </xdr:from>
    <xdr:to>
      <xdr:col>102</xdr:col>
      <xdr:colOff>165100</xdr:colOff>
      <xdr:row>39</xdr:row>
      <xdr:rowOff>43815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34942</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72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112255</xdr:rowOff>
    </xdr:from>
    <xdr:to>
      <xdr:col>98</xdr:col>
      <xdr:colOff>38100</xdr:colOff>
      <xdr:row>39</xdr:row>
      <xdr:rowOff>42405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2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33532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72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65115</xdr:rowOff>
    </xdr:from>
    <xdr:to>
      <xdr:col>116</xdr:col>
      <xdr:colOff>63500</xdr:colOff>
      <xdr:row>75</xdr:row>
      <xdr:rowOff>74260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923865"/>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65115</xdr:rowOff>
    </xdr:from>
    <xdr:to>
      <xdr:col>111</xdr:col>
      <xdr:colOff>177800</xdr:colOff>
      <xdr:row>75</xdr:row>
      <xdr:rowOff>133253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923865"/>
          <a:ext cx="889000" cy="6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133253</xdr:rowOff>
    </xdr:from>
    <xdr:to>
      <xdr:col>107</xdr:col>
      <xdr:colOff>50800</xdr:colOff>
      <xdr:row>75</xdr:row>
      <xdr:rowOff>168641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92003"/>
          <a:ext cx="889000" cy="3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168641</xdr:rowOff>
    </xdr:from>
    <xdr:to>
      <xdr:col>102</xdr:col>
      <xdr:colOff>114300</xdr:colOff>
      <xdr:row>76</xdr:row>
      <xdr:rowOff>39863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27391"/>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23460</xdr:rowOff>
    </xdr:from>
    <xdr:to>
      <xdr:col>116</xdr:col>
      <xdr:colOff>114300</xdr:colOff>
      <xdr:row>75</xdr:row>
      <xdr:rowOff>125060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8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1887</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86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14315</xdr:rowOff>
    </xdr:from>
    <xdr:to>
      <xdr:col>112</xdr:col>
      <xdr:colOff>38100</xdr:colOff>
      <xdr:row>75</xdr:row>
      <xdr:rowOff>115915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7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107042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96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82453</xdr:rowOff>
    </xdr:from>
    <xdr:to>
      <xdr:col>107</xdr:col>
      <xdr:colOff>101600</xdr:colOff>
      <xdr:row>76</xdr:row>
      <xdr:rowOff>12604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412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3731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0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117841</xdr:rowOff>
    </xdr:from>
    <xdr:to>
      <xdr:col>102</xdr:col>
      <xdr:colOff>165100</xdr:colOff>
      <xdr:row>76</xdr:row>
      <xdr:rowOff>47991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7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39118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160513</xdr:rowOff>
    </xdr:from>
    <xdr:to>
      <xdr:col>98</xdr:col>
      <xdr:colOff>38100</xdr:colOff>
      <xdr:row>76</xdr:row>
      <xdr:rowOff>90663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1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81790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1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住民一人当たりのコスト（性質別）では、補助費等、普通建設事業費（うち更新整備）、投資及び出資金を除いては類似団体内平均値を下回っている。</a:t>
          </a:r>
        </a:p>
        <a:p>
          <a:r>
            <a:rPr kumimoji="1" lang="ja-JP" altLang="en-US" sz="1100">
              <a:latin typeface="ＭＳ Ｐゴシック" panose="020B0600070205080204" pitchFamily="50" charset="-128"/>
              <a:ea typeface="ＭＳ Ｐゴシック" panose="020B0600070205080204" pitchFamily="50" charset="-128"/>
            </a:rPr>
            <a:t>　補助費等は、昨年度に比べ大幅に減額となったが、依然として類似団体内平均値を上回っているのは、ﾘﾓｰﾄﾜｰｸ環境の整備を目指しｻﾃﾗｲﾄｵﾌｨｽ開設事業費補助金（</a:t>
          </a:r>
          <a:r>
            <a:rPr kumimoji="1" lang="en-US" altLang="ja-JP" sz="1100">
              <a:latin typeface="ＭＳ Ｐゴシック" panose="020B0600070205080204" pitchFamily="50" charset="-128"/>
              <a:ea typeface="ＭＳ Ｐゴシック" panose="020B0600070205080204" pitchFamily="50" charset="-128"/>
            </a:rPr>
            <a:t>68</a:t>
          </a:r>
          <a:r>
            <a:rPr kumimoji="1" lang="ja-JP" altLang="en-US" sz="1100">
              <a:latin typeface="ＭＳ Ｐゴシック" panose="020B0600070205080204" pitchFamily="50" charset="-128"/>
              <a:ea typeface="ＭＳ Ｐゴシック" panose="020B0600070205080204" pitchFamily="50" charset="-128"/>
            </a:rPr>
            <a:t>百万円）を交付、コロナ禍により売上が減少している町内事業者への経済対策として、プレミアム付商品券事業（</a:t>
          </a:r>
          <a:r>
            <a:rPr kumimoji="1" lang="en-US" altLang="ja-JP" sz="1100">
              <a:latin typeface="ＭＳ Ｐゴシック" panose="020B0600070205080204" pitchFamily="50" charset="-128"/>
              <a:ea typeface="ＭＳ Ｐゴシック" panose="020B0600070205080204" pitchFamily="50" charset="-128"/>
            </a:rPr>
            <a:t>247</a:t>
          </a:r>
          <a:r>
            <a:rPr kumimoji="1" lang="ja-JP" altLang="en-US" sz="1100">
              <a:latin typeface="ＭＳ Ｐゴシック" panose="020B0600070205080204" pitchFamily="50" charset="-128"/>
              <a:ea typeface="ＭＳ Ｐゴシック" panose="020B0600070205080204" pitchFamily="50" charset="-128"/>
            </a:rPr>
            <a:t>百万円）等を実施したためであり、これはコロナ禍における一過性の施策であるため、今後は減少していくものと思われる。しかし、加入している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一部事務組合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数が多く、その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負担金が多額なため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、補助費等の大幅な数値改善は見込めない一方、今後は、ごみ処理事業について新たに一部事務組合を設立し、広域での処理を検討していることから、将来的には大幅な増額が見込まれる状況である。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普通建設事業（うち更新整備）が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類似団体内平均値を上回っているのは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、庁舎非常用自家発電整備更新工事（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百万円）、漁業集落排水施設の廃止に向け、既接続世帯を合併浄化槽に切り替える事業（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百万円）、護岸未整備等による災害を未然に防止するための災害防除工事（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百万円）、デジタル同報系防災行政無線整備工事（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など、インフラ施設の長寿命化に伴う事業を実施したためである。自主財源の乏しい当町にとっては、事業費の増加は町債の発行増加に繋がり、強いては財政の硬直化と後年度の負担増を招くことから、国県支出金を始めとする財源の確保に努めることはもとより、事業の選択や手法の検討、費用の平準化等、財政健全化を意識しながら事業を実施した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7,856
7,808
109.94
6,342,136
6,066,695
275,441
3,611,165
5,250,304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123508</xdr:rowOff>
    </xdr:from>
    <xdr:to>
      <xdr:col>24</xdr:col>
      <xdr:colOff>63500</xdr:colOff>
      <xdr:row>37</xdr:row>
      <xdr:rowOff>136461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67158"/>
          <a:ext cx="8382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136461</xdr:rowOff>
    </xdr:from>
    <xdr:to>
      <xdr:col>19</xdr:col>
      <xdr:colOff>177800</xdr:colOff>
      <xdr:row>37</xdr:row>
      <xdr:rowOff>141224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80111"/>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141224</xdr:rowOff>
    </xdr:from>
    <xdr:to>
      <xdr:col>15</xdr:col>
      <xdr:colOff>50800</xdr:colOff>
      <xdr:row>38</xdr:row>
      <xdr:rowOff>6921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84874"/>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6921</xdr:rowOff>
    </xdr:from>
    <xdr:to>
      <xdr:col>10</xdr:col>
      <xdr:colOff>114300</xdr:colOff>
      <xdr:row>38</xdr:row>
      <xdr:rowOff>105981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22021"/>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72708</xdr:rowOff>
    </xdr:from>
    <xdr:to>
      <xdr:col>24</xdr:col>
      <xdr:colOff>114300</xdr:colOff>
      <xdr:row>38</xdr:row>
      <xdr:rowOff>2857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163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51135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9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85661</xdr:rowOff>
    </xdr:from>
    <xdr:to>
      <xdr:col>20</xdr:col>
      <xdr:colOff>38100</xdr:colOff>
      <xdr:row>38</xdr:row>
      <xdr:rowOff>15811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6938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2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90424</xdr:rowOff>
    </xdr:from>
    <xdr:to>
      <xdr:col>15</xdr:col>
      <xdr:colOff>101600</xdr:colOff>
      <xdr:row>38</xdr:row>
      <xdr:rowOff>20574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11701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127572</xdr:rowOff>
    </xdr:from>
    <xdr:to>
      <xdr:col>10</xdr:col>
      <xdr:colOff>165100</xdr:colOff>
      <xdr:row>38</xdr:row>
      <xdr:rowOff>57722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7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48848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55181</xdr:rowOff>
    </xdr:from>
    <xdr:to>
      <xdr:col>6</xdr:col>
      <xdr:colOff>38100</xdr:colOff>
      <xdr:row>38</xdr:row>
      <xdr:rowOff>156781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147908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88956</xdr:rowOff>
    </xdr:from>
    <xdr:to>
      <xdr:col>24</xdr:col>
      <xdr:colOff>63500</xdr:colOff>
      <xdr:row>58</xdr:row>
      <xdr:rowOff>1887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61606"/>
          <a:ext cx="838200" cy="8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88956</xdr:rowOff>
    </xdr:from>
    <xdr:to>
      <xdr:col>19</xdr:col>
      <xdr:colOff>177800</xdr:colOff>
      <xdr:row>58</xdr:row>
      <xdr:rowOff>51838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61606"/>
          <a:ext cx="889000" cy="13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152374</xdr:rowOff>
    </xdr:from>
    <xdr:to>
      <xdr:col>15</xdr:col>
      <xdr:colOff>50800</xdr:colOff>
      <xdr:row>58</xdr:row>
      <xdr:rowOff>51838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25024"/>
          <a:ext cx="889000" cy="7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152374</xdr:rowOff>
    </xdr:from>
    <xdr:to>
      <xdr:col>10</xdr:col>
      <xdr:colOff>114300</xdr:colOff>
      <xdr:row>57</xdr:row>
      <xdr:rowOff>157144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25024"/>
          <a:ext cx="8890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43835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122537</xdr:rowOff>
    </xdr:from>
    <xdr:to>
      <xdr:col>24</xdr:col>
      <xdr:colOff>114300</xdr:colOff>
      <xdr:row>58</xdr:row>
      <xdr:rowOff>52687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100964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38156</xdr:rowOff>
    </xdr:from>
    <xdr:to>
      <xdr:col>20</xdr:col>
      <xdr:colOff>38100</xdr:colOff>
      <xdr:row>57</xdr:row>
      <xdr:rowOff>139756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130883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0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1038</xdr:rowOff>
    </xdr:from>
    <xdr:to>
      <xdr:col>15</xdr:col>
      <xdr:colOff>101600</xdr:colOff>
      <xdr:row>58</xdr:row>
      <xdr:rowOff>102638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93765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3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101574</xdr:rowOff>
    </xdr:from>
    <xdr:to>
      <xdr:col>10</xdr:col>
      <xdr:colOff>165100</xdr:colOff>
      <xdr:row>58</xdr:row>
      <xdr:rowOff>31724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48251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4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106344</xdr:rowOff>
    </xdr:from>
    <xdr:to>
      <xdr:col>6</xdr:col>
      <xdr:colOff>38100</xdr:colOff>
      <xdr:row>58</xdr:row>
      <xdr:rowOff>36494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27621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97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120720</xdr:rowOff>
    </xdr:from>
    <xdr:to>
      <xdr:col>24</xdr:col>
      <xdr:colOff>63500</xdr:colOff>
      <xdr:row>76</xdr:row>
      <xdr:rowOff>149073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50920"/>
          <a:ext cx="8382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149073</xdr:rowOff>
    </xdr:from>
    <xdr:to>
      <xdr:col>19</xdr:col>
      <xdr:colOff>177800</xdr:colOff>
      <xdr:row>78</xdr:row>
      <xdr:rowOff>12050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79273"/>
          <a:ext cx="889000" cy="20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12050</xdr:rowOff>
    </xdr:from>
    <xdr:to>
      <xdr:col>15</xdr:col>
      <xdr:colOff>50800</xdr:colOff>
      <xdr:row>78</xdr:row>
      <xdr:rowOff>64119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85150"/>
          <a:ext cx="889000" cy="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101805</xdr:rowOff>
    </xdr:from>
    <xdr:to>
      <xdr:col>10</xdr:col>
      <xdr:colOff>114300</xdr:colOff>
      <xdr:row>78</xdr:row>
      <xdr:rowOff>64119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132005"/>
          <a:ext cx="889000" cy="30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69920</xdr:rowOff>
    </xdr:from>
    <xdr:to>
      <xdr:col>24</xdr:col>
      <xdr:colOff>114300</xdr:colOff>
      <xdr:row>77</xdr:row>
      <xdr:rowOff>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48347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7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98273</xdr:rowOff>
    </xdr:from>
    <xdr:to>
      <xdr:col>20</xdr:col>
      <xdr:colOff>38100</xdr:colOff>
      <xdr:row>77</xdr:row>
      <xdr:rowOff>28423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2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132700</xdr:rowOff>
    </xdr:from>
    <xdr:to>
      <xdr:col>15</xdr:col>
      <xdr:colOff>101600</xdr:colOff>
      <xdr:row>78</xdr:row>
      <xdr:rowOff>62850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3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53977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2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13319</xdr:rowOff>
    </xdr:from>
    <xdr:to>
      <xdr:col>10</xdr:col>
      <xdr:colOff>165100</xdr:colOff>
      <xdr:row>78</xdr:row>
      <xdr:rowOff>114919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8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106046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7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51005</xdr:rowOff>
    </xdr:from>
    <xdr:to>
      <xdr:col>6</xdr:col>
      <xdr:colOff>38100</xdr:colOff>
      <xdr:row>76</xdr:row>
      <xdr:rowOff>152605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08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169132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85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135914</xdr:rowOff>
    </xdr:from>
    <xdr:to>
      <xdr:col>24</xdr:col>
      <xdr:colOff>63500</xdr:colOff>
      <xdr:row>97</xdr:row>
      <xdr:rowOff>23106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95114"/>
          <a:ext cx="838200" cy="5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147943</xdr:rowOff>
    </xdr:from>
    <xdr:to>
      <xdr:col>19</xdr:col>
      <xdr:colOff>177800</xdr:colOff>
      <xdr:row>97</xdr:row>
      <xdr:rowOff>23106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07143"/>
          <a:ext cx="889000" cy="4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147943</xdr:rowOff>
    </xdr:from>
    <xdr:to>
      <xdr:col>15</xdr:col>
      <xdr:colOff>50800</xdr:colOff>
      <xdr:row>97</xdr:row>
      <xdr:rowOff>13929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07143"/>
          <a:ext cx="889000" cy="3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23034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13929</xdr:rowOff>
    </xdr:from>
    <xdr:to>
      <xdr:col>10</xdr:col>
      <xdr:colOff>114300</xdr:colOff>
      <xdr:row>97</xdr:row>
      <xdr:rowOff>22163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44579"/>
          <a:ext cx="889000" cy="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85114</xdr:rowOff>
    </xdr:from>
    <xdr:to>
      <xdr:col>24</xdr:col>
      <xdr:colOff>114300</xdr:colOff>
      <xdr:row>97</xdr:row>
      <xdr:rowOff>15264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63541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2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143756</xdr:rowOff>
    </xdr:from>
    <xdr:to>
      <xdr:col>20</xdr:col>
      <xdr:colOff>38100</xdr:colOff>
      <xdr:row>97</xdr:row>
      <xdr:rowOff>73906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0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65033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9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97143</xdr:rowOff>
    </xdr:from>
    <xdr:to>
      <xdr:col>15</xdr:col>
      <xdr:colOff>101600</xdr:colOff>
      <xdr:row>97</xdr:row>
      <xdr:rowOff>27293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43820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33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134579</xdr:rowOff>
    </xdr:from>
    <xdr:to>
      <xdr:col>10</xdr:col>
      <xdr:colOff>165100</xdr:colOff>
      <xdr:row>97</xdr:row>
      <xdr:rowOff>64729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9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55856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8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142813</xdr:rowOff>
    </xdr:from>
    <xdr:to>
      <xdr:col>6</xdr:col>
      <xdr:colOff>38100</xdr:colOff>
      <xdr:row>97</xdr:row>
      <xdr:rowOff>72963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0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64090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9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164161</xdr:rowOff>
    </xdr:from>
    <xdr:to>
      <xdr:col>55</xdr:col>
      <xdr:colOff>0</xdr:colOff>
      <xdr:row>58</xdr:row>
      <xdr:rowOff>30612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36811"/>
          <a:ext cx="838200" cy="3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30612</xdr:rowOff>
    </xdr:from>
    <xdr:to>
      <xdr:col>50</xdr:col>
      <xdr:colOff>114300</xdr:colOff>
      <xdr:row>58</xdr:row>
      <xdr:rowOff>68482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74712"/>
          <a:ext cx="889000" cy="3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68482</xdr:rowOff>
    </xdr:from>
    <xdr:to>
      <xdr:col>45</xdr:col>
      <xdr:colOff>177800</xdr:colOff>
      <xdr:row>58</xdr:row>
      <xdr:rowOff>75221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12582"/>
          <a:ext cx="8890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75221</xdr:rowOff>
    </xdr:from>
    <xdr:to>
      <xdr:col>41</xdr:col>
      <xdr:colOff>50800</xdr:colOff>
      <xdr:row>58</xdr:row>
      <xdr:rowOff>83821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19321"/>
          <a:ext cx="8890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113361</xdr:rowOff>
    </xdr:from>
    <xdr:to>
      <xdr:col>55</xdr:col>
      <xdr:colOff>50800</xdr:colOff>
      <xdr:row>58</xdr:row>
      <xdr:rowOff>43511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91788</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6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151262</xdr:rowOff>
    </xdr:from>
    <xdr:to>
      <xdr:col>50</xdr:col>
      <xdr:colOff>165100</xdr:colOff>
      <xdr:row>58</xdr:row>
      <xdr:rowOff>81412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72539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1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17682</xdr:rowOff>
    </xdr:from>
    <xdr:to>
      <xdr:col>46</xdr:col>
      <xdr:colOff>38100</xdr:colOff>
      <xdr:row>58</xdr:row>
      <xdr:rowOff>119282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6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110409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24421</xdr:rowOff>
    </xdr:from>
    <xdr:to>
      <xdr:col>41</xdr:col>
      <xdr:colOff>101600</xdr:colOff>
      <xdr:row>58</xdr:row>
      <xdr:rowOff>126021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117148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6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33021</xdr:rowOff>
    </xdr:from>
    <xdr:to>
      <xdr:col>36</xdr:col>
      <xdr:colOff>165100</xdr:colOff>
      <xdr:row>58</xdr:row>
      <xdr:rowOff>134621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125748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6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38937</xdr:rowOff>
    </xdr:from>
    <xdr:to>
      <xdr:col>55</xdr:col>
      <xdr:colOff>0</xdr:colOff>
      <xdr:row>77</xdr:row>
      <xdr:rowOff>63778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240587"/>
          <a:ext cx="8382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63778</xdr:rowOff>
    </xdr:from>
    <xdr:to>
      <xdr:col>50</xdr:col>
      <xdr:colOff>114300</xdr:colOff>
      <xdr:row>78</xdr:row>
      <xdr:rowOff>29479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265428"/>
          <a:ext cx="889000" cy="13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29479</xdr:rowOff>
    </xdr:from>
    <xdr:to>
      <xdr:col>45</xdr:col>
      <xdr:colOff>177800</xdr:colOff>
      <xdr:row>78</xdr:row>
      <xdr:rowOff>52941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02579"/>
          <a:ext cx="889000" cy="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52941</xdr:rowOff>
    </xdr:from>
    <xdr:to>
      <xdr:col>41</xdr:col>
      <xdr:colOff>50800</xdr:colOff>
      <xdr:row>78</xdr:row>
      <xdr:rowOff>58324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426041"/>
          <a:ext cx="889000" cy="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159587</xdr:rowOff>
    </xdr:from>
    <xdr:to>
      <xdr:col>55</xdr:col>
      <xdr:colOff>50800</xdr:colOff>
      <xdr:row>77</xdr:row>
      <xdr:rowOff>89737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1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11014</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04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12978</xdr:rowOff>
    </xdr:from>
    <xdr:to>
      <xdr:col>50</xdr:col>
      <xdr:colOff>165100</xdr:colOff>
      <xdr:row>77</xdr:row>
      <xdr:rowOff>114578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131105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98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150129</xdr:rowOff>
    </xdr:from>
    <xdr:to>
      <xdr:col>46</xdr:col>
      <xdr:colOff>38100</xdr:colOff>
      <xdr:row>78</xdr:row>
      <xdr:rowOff>80279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71406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4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2141</xdr:rowOff>
    </xdr:from>
    <xdr:to>
      <xdr:col>41</xdr:col>
      <xdr:colOff>101600</xdr:colOff>
      <xdr:row>78</xdr:row>
      <xdr:rowOff>103741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94868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6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7524</xdr:rowOff>
    </xdr:from>
    <xdr:to>
      <xdr:col>36</xdr:col>
      <xdr:colOff>165100</xdr:colOff>
      <xdr:row>78</xdr:row>
      <xdr:rowOff>109124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8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100251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68473</xdr:rowOff>
    </xdr:from>
    <xdr:to>
      <xdr:col>55</xdr:col>
      <xdr:colOff>0</xdr:colOff>
      <xdr:row>96</xdr:row>
      <xdr:rowOff>143833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527673"/>
          <a:ext cx="838200" cy="7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143833</xdr:rowOff>
    </xdr:from>
    <xdr:to>
      <xdr:col>50</xdr:col>
      <xdr:colOff>114300</xdr:colOff>
      <xdr:row>96</xdr:row>
      <xdr:rowOff>163305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03033"/>
          <a:ext cx="889000" cy="1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163305</xdr:rowOff>
    </xdr:from>
    <xdr:to>
      <xdr:col>45</xdr:col>
      <xdr:colOff>177800</xdr:colOff>
      <xdr:row>97</xdr:row>
      <xdr:rowOff>16663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622505"/>
          <a:ext cx="889000" cy="2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16663</xdr:rowOff>
    </xdr:from>
    <xdr:to>
      <xdr:col>41</xdr:col>
      <xdr:colOff>50800</xdr:colOff>
      <xdr:row>97</xdr:row>
      <xdr:rowOff>96279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47313"/>
          <a:ext cx="889000" cy="7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17673</xdr:rowOff>
    </xdr:from>
    <xdr:to>
      <xdr:col>55</xdr:col>
      <xdr:colOff>50800</xdr:colOff>
      <xdr:row>96</xdr:row>
      <xdr:rowOff>119273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4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40550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32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93033</xdr:rowOff>
    </xdr:from>
    <xdr:to>
      <xdr:col>50</xdr:col>
      <xdr:colOff>165100</xdr:colOff>
      <xdr:row>97</xdr:row>
      <xdr:rowOff>23183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5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14310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112505</xdr:rowOff>
    </xdr:from>
    <xdr:to>
      <xdr:col>46</xdr:col>
      <xdr:colOff>38100</xdr:colOff>
      <xdr:row>97</xdr:row>
      <xdr:rowOff>42655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7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33782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66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137313</xdr:rowOff>
    </xdr:from>
    <xdr:to>
      <xdr:col>41</xdr:col>
      <xdr:colOff>101600</xdr:colOff>
      <xdr:row>97</xdr:row>
      <xdr:rowOff>67463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59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58590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8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45479</xdr:rowOff>
    </xdr:from>
    <xdr:to>
      <xdr:col>36</xdr:col>
      <xdr:colOff>165100</xdr:colOff>
      <xdr:row>97</xdr:row>
      <xdr:rowOff>147079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7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138206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6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112039</xdr:rowOff>
    </xdr:from>
    <xdr:to>
      <xdr:col>85</xdr:col>
      <xdr:colOff>127000</xdr:colOff>
      <xdr:row>36</xdr:row>
      <xdr:rowOff>117068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284239"/>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112039</xdr:rowOff>
    </xdr:from>
    <xdr:to>
      <xdr:col>81</xdr:col>
      <xdr:colOff>50800</xdr:colOff>
      <xdr:row>37</xdr:row>
      <xdr:rowOff>144072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284239"/>
          <a:ext cx="889000" cy="20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124917</xdr:rowOff>
    </xdr:from>
    <xdr:to>
      <xdr:col>76</xdr:col>
      <xdr:colOff>114300</xdr:colOff>
      <xdr:row>37</xdr:row>
      <xdr:rowOff>144072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468567"/>
          <a:ext cx="889000" cy="1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124917</xdr:rowOff>
    </xdr:from>
    <xdr:to>
      <xdr:col>71</xdr:col>
      <xdr:colOff>177800</xdr:colOff>
      <xdr:row>37</xdr:row>
      <xdr:rowOff>170971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68567"/>
          <a:ext cx="889000" cy="4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5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66268</xdr:rowOff>
    </xdr:from>
    <xdr:to>
      <xdr:col>85</xdr:col>
      <xdr:colOff>177800</xdr:colOff>
      <xdr:row>36</xdr:row>
      <xdr:rowOff>167868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2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89145</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0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61239</xdr:rowOff>
    </xdr:from>
    <xdr:to>
      <xdr:col>81</xdr:col>
      <xdr:colOff>101600</xdr:colOff>
      <xdr:row>36</xdr:row>
      <xdr:rowOff>162839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2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7916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00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93272</xdr:rowOff>
    </xdr:from>
    <xdr:to>
      <xdr:col>76</xdr:col>
      <xdr:colOff>165100</xdr:colOff>
      <xdr:row>38</xdr:row>
      <xdr:rowOff>23422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3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14549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2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74117</xdr:rowOff>
    </xdr:from>
    <xdr:to>
      <xdr:col>72</xdr:col>
      <xdr:colOff>38100</xdr:colOff>
      <xdr:row>38</xdr:row>
      <xdr:rowOff>4267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1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20794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19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120171</xdr:rowOff>
    </xdr:from>
    <xdr:to>
      <xdr:col>67</xdr:col>
      <xdr:colOff>101600</xdr:colOff>
      <xdr:row>38</xdr:row>
      <xdr:rowOff>50321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41448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5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119126</xdr:rowOff>
    </xdr:from>
    <xdr:to>
      <xdr:col>85</xdr:col>
      <xdr:colOff>127000</xdr:colOff>
      <xdr:row>57</xdr:row>
      <xdr:rowOff>5878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20326"/>
          <a:ext cx="838200" cy="5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119126</xdr:rowOff>
    </xdr:from>
    <xdr:to>
      <xdr:col>81</xdr:col>
      <xdr:colOff>50800</xdr:colOff>
      <xdr:row>57</xdr:row>
      <xdr:rowOff>12560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20326"/>
          <a:ext cx="889000" cy="6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12560</xdr:rowOff>
    </xdr:from>
    <xdr:to>
      <xdr:col>76</xdr:col>
      <xdr:colOff>114300</xdr:colOff>
      <xdr:row>57</xdr:row>
      <xdr:rowOff>37836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85210"/>
          <a:ext cx="889000" cy="2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37836</xdr:rowOff>
    </xdr:from>
    <xdr:to>
      <xdr:col>71</xdr:col>
      <xdr:colOff>177800</xdr:colOff>
      <xdr:row>57</xdr:row>
      <xdr:rowOff>72141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10486"/>
          <a:ext cx="889000" cy="3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126528</xdr:rowOff>
    </xdr:from>
    <xdr:to>
      <xdr:col>85</xdr:col>
      <xdr:colOff>177800</xdr:colOff>
      <xdr:row>57</xdr:row>
      <xdr:rowOff>56678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41455</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4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68326</xdr:rowOff>
    </xdr:from>
    <xdr:to>
      <xdr:col>81</xdr:col>
      <xdr:colOff>101600</xdr:colOff>
      <xdr:row>56</xdr:row>
      <xdr:rowOff>169926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6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161053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7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133210</xdr:rowOff>
    </xdr:from>
    <xdr:to>
      <xdr:col>76</xdr:col>
      <xdr:colOff>165100</xdr:colOff>
      <xdr:row>57</xdr:row>
      <xdr:rowOff>63360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54487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2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158486</xdr:rowOff>
    </xdr:from>
    <xdr:to>
      <xdr:col>72</xdr:col>
      <xdr:colOff>38100</xdr:colOff>
      <xdr:row>57</xdr:row>
      <xdr:rowOff>88636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5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79763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5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21341</xdr:rowOff>
    </xdr:from>
    <xdr:to>
      <xdr:col>67</xdr:col>
      <xdr:colOff>101600</xdr:colOff>
      <xdr:row>57</xdr:row>
      <xdr:rowOff>122941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9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114068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8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111184</xdr:rowOff>
    </xdr:from>
    <xdr:to>
      <xdr:col>85</xdr:col>
      <xdr:colOff>127000</xdr:colOff>
      <xdr:row>78</xdr:row>
      <xdr:rowOff>135823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484284"/>
          <a:ext cx="838200" cy="2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98036</xdr:rowOff>
    </xdr:from>
    <xdr:to>
      <xdr:col>81</xdr:col>
      <xdr:colOff>50800</xdr:colOff>
      <xdr:row>78</xdr:row>
      <xdr:rowOff>111184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471136"/>
          <a:ext cx="889000" cy="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98036</xdr:rowOff>
    </xdr:from>
    <xdr:to>
      <xdr:col>76</xdr:col>
      <xdr:colOff>114300</xdr:colOff>
      <xdr:row>78</xdr:row>
      <xdr:rowOff>106096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471136"/>
          <a:ext cx="889000" cy="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97377</xdr:rowOff>
    </xdr:from>
    <xdr:to>
      <xdr:col>71</xdr:col>
      <xdr:colOff>177800</xdr:colOff>
      <xdr:row>78</xdr:row>
      <xdr:rowOff>106096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470477"/>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85023</xdr:rowOff>
    </xdr:from>
    <xdr:to>
      <xdr:col>85</xdr:col>
      <xdr:colOff>177800</xdr:colOff>
      <xdr:row>79</xdr:row>
      <xdr:rowOff>15173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5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378565"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60384</xdr:rowOff>
    </xdr:from>
    <xdr:to>
      <xdr:col>81</xdr:col>
      <xdr:colOff>101600</xdr:colOff>
      <xdr:row>78</xdr:row>
      <xdr:rowOff>161984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3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153111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2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47236</xdr:rowOff>
    </xdr:from>
    <xdr:to>
      <xdr:col>76</xdr:col>
      <xdr:colOff>165100</xdr:colOff>
      <xdr:row>78</xdr:row>
      <xdr:rowOff>148836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2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139963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1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55296</xdr:rowOff>
    </xdr:from>
    <xdr:to>
      <xdr:col>72</xdr:col>
      <xdr:colOff>38100</xdr:colOff>
      <xdr:row>78</xdr:row>
      <xdr:rowOff>156896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148023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2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46577</xdr:rowOff>
    </xdr:from>
    <xdr:to>
      <xdr:col>67</xdr:col>
      <xdr:colOff>101600</xdr:colOff>
      <xdr:row>78</xdr:row>
      <xdr:rowOff>148177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139304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1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38367</xdr:rowOff>
    </xdr:from>
    <xdr:to>
      <xdr:col>85</xdr:col>
      <xdr:colOff>127000</xdr:colOff>
      <xdr:row>97</xdr:row>
      <xdr:rowOff>82299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669017"/>
          <a:ext cx="838200" cy="4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82299</xdr:rowOff>
    </xdr:from>
    <xdr:to>
      <xdr:col>81</xdr:col>
      <xdr:colOff>50800</xdr:colOff>
      <xdr:row>97</xdr:row>
      <xdr:rowOff>104409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12949"/>
          <a:ext cx="8890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94986</xdr:rowOff>
    </xdr:from>
    <xdr:to>
      <xdr:col>76</xdr:col>
      <xdr:colOff>114300</xdr:colOff>
      <xdr:row>97</xdr:row>
      <xdr:rowOff>104409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25636"/>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81325</xdr:rowOff>
    </xdr:from>
    <xdr:to>
      <xdr:col>71</xdr:col>
      <xdr:colOff>177800</xdr:colOff>
      <xdr:row>97</xdr:row>
      <xdr:rowOff>94986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11975"/>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159017</xdr:rowOff>
    </xdr:from>
    <xdr:to>
      <xdr:col>85</xdr:col>
      <xdr:colOff>177800</xdr:colOff>
      <xdr:row>97</xdr:row>
      <xdr:rowOff>89167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137444</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9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31499</xdr:rowOff>
    </xdr:from>
    <xdr:to>
      <xdr:col>81</xdr:col>
      <xdr:colOff>101600</xdr:colOff>
      <xdr:row>97</xdr:row>
      <xdr:rowOff>133099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6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124226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5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53609</xdr:rowOff>
    </xdr:from>
    <xdr:to>
      <xdr:col>76</xdr:col>
      <xdr:colOff>165100</xdr:colOff>
      <xdr:row>97</xdr:row>
      <xdr:rowOff>155209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8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146336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7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44186</xdr:rowOff>
    </xdr:from>
    <xdr:to>
      <xdr:col>72</xdr:col>
      <xdr:colOff>38100</xdr:colOff>
      <xdr:row>97</xdr:row>
      <xdr:rowOff>145786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7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136913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6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30525</xdr:rowOff>
    </xdr:from>
    <xdr:to>
      <xdr:col>67</xdr:col>
      <xdr:colOff>101600</xdr:colOff>
      <xdr:row>97</xdr:row>
      <xdr:rowOff>132125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123252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住民一人当たりのコスト（目的別）では、商工費、土木費、消防費を除いて類似団体内平均値を下回っている。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商工費は、誘客促進策として「伊勢えびまつり」及び「みなみの桜と菜の花まつり」期間中に使用できる宿泊割引クーポン等の発行で</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百万円、コロナ禍により売上が減少している町内事業者への経済対策としてプレミアム付商品券事業を２回実施したことで</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百万円事業費が増加したため、多かった昨年度に比べ更に増となった。</a:t>
          </a:r>
        </a:p>
        <a:p>
          <a:r>
            <a:rPr kumimoji="1" lang="ja-JP" altLang="en-US" sz="1100">
              <a:latin typeface="ＭＳ Ｐゴシック" panose="020B0600070205080204" pitchFamily="50" charset="-128"/>
              <a:ea typeface="ＭＳ Ｐゴシック" panose="020B0600070205080204" pitchFamily="50" charset="-128"/>
            </a:rPr>
            <a:t>　土木費は、町道伊浜線道路改良工事（モルタル吹付が剥離したことによる補修）を実施（</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百万円）したことや、昨年度の事業費に比べ、町道石井区内７号線道路改良工事（拡幅・歩道新設）で</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百万円、橋梁点検の結果を受けて実施する橋梁長寿命化修繕事業で</a:t>
          </a:r>
          <a:r>
            <a:rPr kumimoji="1" lang="en-US" altLang="ja-JP" sz="1100">
              <a:latin typeface="ＭＳ Ｐゴシック" panose="020B0600070205080204" pitchFamily="50" charset="-128"/>
              <a:ea typeface="ＭＳ Ｐゴシック" panose="020B0600070205080204" pitchFamily="50" charset="-128"/>
            </a:rPr>
            <a:t>67</a:t>
          </a:r>
          <a:r>
            <a:rPr kumimoji="1" lang="ja-JP" altLang="en-US" sz="1100">
              <a:latin typeface="ＭＳ Ｐゴシック" panose="020B0600070205080204" pitchFamily="50" charset="-128"/>
              <a:ea typeface="ＭＳ Ｐゴシック" panose="020B0600070205080204" pitchFamily="50" charset="-128"/>
            </a:rPr>
            <a:t>百万円、護岸未整備等による災害を未然防止するため２河川で実施した災害防除工事で</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百万円増加したことにより、住民一人当たりのコストが大幅に上昇した。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また、消防費については、昨年度に比べ、通信指令施設情報系設備更新事業に係る起債の元金償還開始に伴う下田地区消防組合負担金が９百万円、団員定数削減に伴い退団者が増加したことによる消防団員退職報償金が</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百万円増加した一方、再送信子局整備箇所の減によるデジタル同報系防災行政無線整備工事が</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百万円減となったことにより、全体では</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百万円の減額となり、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は下がったが、それでも類似団体内平均値を大幅に上回っている状況となっている。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a:p>
          <a:pPr algn="ctr"/>
          <a:br>
            <a:rPr kumimoji="1" lang="ja-JP" altLang="en-US" sz="1100">
              <a:latin typeface="ＭＳ Ｐゴシック" panose="020B0600070205080204" pitchFamily="50" charset="-128"/>
              <a:ea typeface="ＭＳ Ｐゴシック" panose="020B0600070205080204" pitchFamily="50" charset="-128"/>
            </a:rPr>
          </a:b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950">
              <a:latin typeface="ＭＳ ゴシック" pitchFamily="49" charset="-128"/>
              <a:ea typeface="ＭＳ ゴシック" pitchFamily="49" charset="-128"/>
            </a:rPr>
            <a:t>財政調整基金残高は、</a:t>
          </a:r>
          <a:r>
            <a:rPr kumimoji="1" lang="en-US" altLang="ja-JP" sz="950">
              <a:latin typeface="ＭＳ ゴシック" pitchFamily="49" charset="-128"/>
              <a:ea typeface="ＭＳ ゴシック" pitchFamily="49" charset="-128"/>
            </a:rPr>
            <a:t>H30</a:t>
          </a:r>
          <a:r>
            <a:rPr kumimoji="1" lang="ja-JP" altLang="en-US" sz="950">
              <a:latin typeface="ＭＳ ゴシック" pitchFamily="49" charset="-128"/>
              <a:ea typeface="ＭＳ ゴシック" pitchFamily="49" charset="-128"/>
            </a:rPr>
            <a:t>にふるさと納税制度の改正（返礼率の変更、返礼品の見直し）によりふるさと寄附金が大幅に減収となったため</a:t>
          </a:r>
          <a:r>
            <a:rPr kumimoji="1" lang="en-US" altLang="ja-JP" sz="950">
              <a:latin typeface="ＭＳ ゴシック" pitchFamily="49" charset="-128"/>
              <a:ea typeface="ＭＳ ゴシック" pitchFamily="49" charset="-128"/>
            </a:rPr>
            <a:t>225</a:t>
          </a:r>
          <a:r>
            <a:rPr kumimoji="1" lang="ja-JP" altLang="en-US" sz="950">
              <a:latin typeface="ＭＳ ゴシック" pitchFamily="49" charset="-128"/>
              <a:ea typeface="ＭＳ ゴシック" pitchFamily="49" charset="-128"/>
            </a:rPr>
            <a:t>百万円の取り崩しを行った。その後、余剰金の範囲内において、新規積立を行ってきたが、令和３年度末の残高は</a:t>
          </a:r>
          <a:r>
            <a:rPr kumimoji="1" lang="en-US" altLang="ja-JP" sz="950">
              <a:latin typeface="ＭＳ ゴシック" pitchFamily="49" charset="-128"/>
              <a:ea typeface="ＭＳ ゴシック" pitchFamily="49" charset="-128"/>
            </a:rPr>
            <a:t>1,203</a:t>
          </a:r>
          <a:r>
            <a:rPr kumimoji="1" lang="ja-JP" altLang="en-US" sz="950">
              <a:latin typeface="ＭＳ ゴシック" pitchFamily="49" charset="-128"/>
              <a:ea typeface="ＭＳ ゴシック" pitchFamily="49" charset="-128"/>
            </a:rPr>
            <a:t>百万円で、取り崩す前の水準には至っていない。</a:t>
          </a:r>
        </a:p>
        <a:p>
          <a:r>
            <a:rPr kumimoji="1" lang="ja-JP" altLang="en-US" sz="950">
              <a:latin typeface="ＭＳ ゴシック" pitchFamily="49" charset="-128"/>
              <a:ea typeface="ＭＳ ゴシック" pitchFamily="49" charset="-128"/>
            </a:rPr>
            <a:t>　実質収支額は、コロナ禍による歳出経費の支出控えや新型ｺﾛﾅｳｲﾙｽ感染症対応地方創生臨時交付金の活用による財源変更、普通交付税の追加交付等により、前年度に比べ</a:t>
          </a:r>
          <a:r>
            <a:rPr kumimoji="1" lang="en-US" altLang="ja-JP" sz="950">
              <a:latin typeface="ＭＳ ゴシック" pitchFamily="49" charset="-128"/>
              <a:ea typeface="ＭＳ ゴシック" pitchFamily="49" charset="-128"/>
            </a:rPr>
            <a:t>62</a:t>
          </a:r>
          <a:r>
            <a:rPr kumimoji="1" lang="ja-JP" altLang="en-US" sz="950">
              <a:latin typeface="ＭＳ ゴシック" pitchFamily="49" charset="-128"/>
              <a:ea typeface="ＭＳ ゴシック" pitchFamily="49" charset="-128"/>
            </a:rPr>
            <a:t>百万円増加した。</a:t>
          </a:r>
        </a:p>
        <a:p>
          <a:r>
            <a:rPr kumimoji="1" lang="ja-JP" altLang="en-US" sz="950">
              <a:latin typeface="ＭＳ ゴシック" pitchFamily="49" charset="-128"/>
              <a:ea typeface="ＭＳ ゴシック" pitchFamily="49" charset="-128"/>
            </a:rPr>
            <a:t>　実質単年度収支については、単年度収支は前年度に比べ</a:t>
          </a:r>
          <a:r>
            <a:rPr kumimoji="1" lang="en-US" altLang="ja-JP" sz="950">
              <a:latin typeface="ＭＳ ゴシック" pitchFamily="49" charset="-128"/>
              <a:ea typeface="ＭＳ ゴシック" pitchFamily="49" charset="-128"/>
            </a:rPr>
            <a:t>48</a:t>
          </a:r>
          <a:r>
            <a:rPr kumimoji="1" lang="ja-JP" altLang="en-US" sz="950">
              <a:latin typeface="ＭＳ ゴシック" pitchFamily="49" charset="-128"/>
              <a:ea typeface="ＭＳ ゴシック" pitchFamily="49" charset="-128"/>
            </a:rPr>
            <a:t>百万円の減額となったが、財政調整基金積立金が</a:t>
          </a:r>
          <a:r>
            <a:rPr kumimoji="1" lang="en-US" altLang="ja-JP" sz="950">
              <a:latin typeface="ＭＳ ゴシック" pitchFamily="49" charset="-128"/>
              <a:ea typeface="ＭＳ ゴシック" pitchFamily="49" charset="-128"/>
            </a:rPr>
            <a:t>119</a:t>
          </a:r>
          <a:r>
            <a:rPr kumimoji="1" lang="ja-JP" altLang="en-US" sz="950">
              <a:latin typeface="ＭＳ ゴシック" pitchFamily="49" charset="-128"/>
              <a:ea typeface="ＭＳ ゴシック" pitchFamily="49" charset="-128"/>
            </a:rPr>
            <a:t>百万円増加したため、大幅な増加となった。</a:t>
          </a:r>
        </a:p>
        <a:p>
          <a:r>
            <a:rPr kumimoji="1" lang="ja-JP" altLang="en-US" sz="950">
              <a:latin typeface="ＭＳ ゴシック" pitchFamily="49" charset="-128"/>
              <a:ea typeface="ＭＳ ゴシック" pitchFamily="49" charset="-128"/>
            </a:rPr>
            <a:t>　今後も、更なる財源の確保や経費の節減に努め、財政調整基金の取り崩しをせず安定的な繰越金が確保できるよう、適切な財政運営を行っていきたい。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前年同様、全ての会計において黒字となり、赤字額は発生しなかった。</a:t>
          </a:r>
        </a:p>
        <a:p>
          <a:r>
            <a:rPr kumimoji="1" lang="ja-JP" altLang="en-US" sz="1400">
              <a:latin typeface="ＭＳ ゴシック" pitchFamily="49" charset="-128"/>
              <a:ea typeface="ＭＳ ゴシック" pitchFamily="49" charset="-128"/>
            </a:rPr>
            <a:t>　一般会計においては、地方交付税の追加交付等により、前年度に比べ黒字幅が拡大（＋</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百万円）した。</a:t>
          </a:r>
        </a:p>
        <a:p>
          <a:r>
            <a:rPr kumimoji="1" lang="ja-JP" altLang="en-US" sz="1400">
              <a:latin typeface="ＭＳ ゴシック" pitchFamily="49" charset="-128"/>
              <a:ea typeface="ＭＳ ゴシック" pitchFamily="49" charset="-128"/>
            </a:rPr>
            <a:t>　しかし、公共下水道事業特別会計及び子浦漁業集落排水事業特別会計においては、一般会計からの繰入金によって収支の均衡（赤字額なし）が保たれているのが現状である。中でも、公共下水道事業は、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に工事が概成したものの、接続率はＲ３末で</a:t>
          </a:r>
          <a:r>
            <a:rPr kumimoji="1" lang="en-US" altLang="ja-JP" sz="1400">
              <a:latin typeface="ＭＳ ゴシック" pitchFamily="49" charset="-128"/>
              <a:ea typeface="ＭＳ ゴシック" pitchFamily="49" charset="-128"/>
            </a:rPr>
            <a:t>55.8</a:t>
          </a:r>
          <a:r>
            <a:rPr kumimoji="1" lang="ja-JP" altLang="en-US" sz="1400">
              <a:latin typeface="ＭＳ ゴシック" pitchFamily="49" charset="-128"/>
              <a:ea typeface="ＭＳ ゴシック" pitchFamily="49" charset="-128"/>
            </a:rPr>
            <a:t>％と低い。既存の合併浄化槽が故障しないため、接続を迫られる状況にないこと、定年退職後に子どもがＵターンするケースが少ないため、高齢者のみの世帯が増え、新たな設備投資に踏み切れないこと等が主な要因で、近年では、既接続者の死亡や転出に伴う収入（下水道使用料）の減額も相まって、経営は厳しい。</a:t>
          </a:r>
        </a:p>
        <a:p>
          <a:r>
            <a:rPr kumimoji="1" lang="ja-JP" altLang="en-US" sz="1400">
              <a:latin typeface="ＭＳ ゴシック" pitchFamily="49" charset="-128"/>
              <a:ea typeface="ＭＳ ゴシック" pitchFamily="49" charset="-128"/>
            </a:rPr>
            <a:t>　今後、公営企業法の適用を受ける中で、ｽﾄｯｸﾏﾈｼﾞﾒﾝﾄ計画や経営戦略を策定することとなるが、この機会に</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施設の在り方（</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ﾀﾞｳﾝｻｲｼﾞﾝｸﾞ</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等）について検討を重ね、国庫補助金を活用することで新規町債の発行を抑制したり、料金改定についても検討し、料金収入の確保に努めるなど、財政の見える化及び健全化を推進し、一般会計からの繰入れに極力頼らない会計運営にシフトしていきたい。</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8" t="s">
        <v>81</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78"/>
      <c r="DK1" s="178"/>
      <c r="DL1" s="178"/>
      <c r="DM1" s="178"/>
      <c r="DN1" s="178"/>
      <c r="DO1" s="178"/>
    </row>
    <row r="2" spans="1:119" ht="24.75" thickBot="1" x14ac:dyDescent="0.2">
      <c r="B2" s="179" t="s">
        <v>82</v>
      </c>
      <c r="C2" s="179"/>
      <c r="D2" s="180"/>
    </row>
    <row r="3" spans="1:119" ht="18.75" customHeight="1" thickBot="1" x14ac:dyDescent="0.2">
      <c r="A3" s="178"/>
      <c r="B3" s="589" t="s">
        <v>83</v>
      </c>
      <c r="C3" s="590"/>
      <c r="D3" s="590"/>
      <c r="E3" s="591"/>
      <c r="F3" s="591"/>
      <c r="G3" s="591"/>
      <c r="H3" s="591"/>
      <c r="I3" s="591"/>
      <c r="J3" s="591"/>
      <c r="K3" s="591"/>
      <c r="L3" s="591" t="s">
        <v>84</v>
      </c>
      <c r="M3" s="591"/>
      <c r="N3" s="591"/>
      <c r="O3" s="591"/>
      <c r="P3" s="591"/>
      <c r="Q3" s="591"/>
      <c r="R3" s="594"/>
      <c r="S3" s="594"/>
      <c r="T3" s="594"/>
      <c r="U3" s="594"/>
      <c r="V3" s="595"/>
      <c r="W3" s="485" t="s">
        <v>85</v>
      </c>
      <c r="X3" s="486"/>
      <c r="Y3" s="486"/>
      <c r="Z3" s="486"/>
      <c r="AA3" s="486"/>
      <c r="AB3" s="590"/>
      <c r="AC3" s="594" t="s">
        <v>86</v>
      </c>
      <c r="AD3" s="486"/>
      <c r="AE3" s="486"/>
      <c r="AF3" s="486"/>
      <c r="AG3" s="486"/>
      <c r="AH3" s="486"/>
      <c r="AI3" s="486"/>
      <c r="AJ3" s="486"/>
      <c r="AK3" s="486"/>
      <c r="AL3" s="556"/>
      <c r="AM3" s="485" t="s">
        <v>87</v>
      </c>
      <c r="AN3" s="486"/>
      <c r="AO3" s="486"/>
      <c r="AP3" s="486"/>
      <c r="AQ3" s="486"/>
      <c r="AR3" s="486"/>
      <c r="AS3" s="486"/>
      <c r="AT3" s="486"/>
      <c r="AU3" s="486"/>
      <c r="AV3" s="486"/>
      <c r="AW3" s="486"/>
      <c r="AX3" s="556"/>
      <c r="AY3" s="548" t="s">
        <v>1</v>
      </c>
      <c r="AZ3" s="549"/>
      <c r="BA3" s="549"/>
      <c r="BB3" s="549"/>
      <c r="BC3" s="549"/>
      <c r="BD3" s="549"/>
      <c r="BE3" s="549"/>
      <c r="BF3" s="549"/>
      <c r="BG3" s="549"/>
      <c r="BH3" s="549"/>
      <c r="BI3" s="549"/>
      <c r="BJ3" s="549"/>
      <c r="BK3" s="549"/>
      <c r="BL3" s="549"/>
      <c r="BM3" s="598"/>
      <c r="BN3" s="485" t="s">
        <v>88</v>
      </c>
      <c r="BO3" s="486"/>
      <c r="BP3" s="486"/>
      <c r="BQ3" s="486"/>
      <c r="BR3" s="486"/>
      <c r="BS3" s="486"/>
      <c r="BT3" s="486"/>
      <c r="BU3" s="556"/>
      <c r="BV3" s="485" t="s">
        <v>89</v>
      </c>
      <c r="BW3" s="486"/>
      <c r="BX3" s="486"/>
      <c r="BY3" s="486"/>
      <c r="BZ3" s="486"/>
      <c r="CA3" s="486"/>
      <c r="CB3" s="486"/>
      <c r="CC3" s="556"/>
      <c r="CD3" s="548" t="s">
        <v>1</v>
      </c>
      <c r="CE3" s="549"/>
      <c r="CF3" s="549"/>
      <c r="CG3" s="549"/>
      <c r="CH3" s="549"/>
      <c r="CI3" s="549"/>
      <c r="CJ3" s="549"/>
      <c r="CK3" s="549"/>
      <c r="CL3" s="549"/>
      <c r="CM3" s="549"/>
      <c r="CN3" s="549"/>
      <c r="CO3" s="549"/>
      <c r="CP3" s="549"/>
      <c r="CQ3" s="549"/>
      <c r="CR3" s="549"/>
      <c r="CS3" s="598"/>
      <c r="CT3" s="485" t="s">
        <v>90</v>
      </c>
      <c r="CU3" s="486"/>
      <c r="CV3" s="486"/>
      <c r="CW3" s="486"/>
      <c r="CX3" s="486"/>
      <c r="CY3" s="486"/>
      <c r="CZ3" s="486"/>
      <c r="DA3" s="556"/>
      <c r="DB3" s="485" t="s">
        <v>91</v>
      </c>
      <c r="DC3" s="486"/>
      <c r="DD3" s="486"/>
      <c r="DE3" s="486"/>
      <c r="DF3" s="486"/>
      <c r="DG3" s="486"/>
      <c r="DH3" s="486"/>
      <c r="DI3" s="556"/>
    </row>
    <row r="4" spans="1:119" ht="18.75" customHeight="1" x14ac:dyDescent="0.15">
      <c r="A4" s="178"/>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07"/>
      <c r="AN4" s="405"/>
      <c r="AO4" s="405"/>
      <c r="AP4" s="405"/>
      <c r="AQ4" s="405"/>
      <c r="AR4" s="405"/>
      <c r="AS4" s="405"/>
      <c r="AT4" s="405"/>
      <c r="AU4" s="405"/>
      <c r="AV4" s="405"/>
      <c r="AW4" s="405"/>
      <c r="AX4" s="597"/>
      <c r="AY4" s="442" t="s">
        <v>92</v>
      </c>
      <c r="AZ4" s="443"/>
      <c r="BA4" s="443"/>
      <c r="BB4" s="443"/>
      <c r="BC4" s="443"/>
      <c r="BD4" s="443"/>
      <c r="BE4" s="443"/>
      <c r="BF4" s="443"/>
      <c r="BG4" s="443"/>
      <c r="BH4" s="443"/>
      <c r="BI4" s="443"/>
      <c r="BJ4" s="443"/>
      <c r="BK4" s="443"/>
      <c r="BL4" s="443"/>
      <c r="BM4" s="444"/>
      <c r="BN4" s="445">
        <v>6342136</v>
      </c>
      <c r="BO4" s="446"/>
      <c r="BP4" s="446"/>
      <c r="BQ4" s="446"/>
      <c r="BR4" s="446"/>
      <c r="BS4" s="446"/>
      <c r="BT4" s="446"/>
      <c r="BU4" s="447"/>
      <c r="BV4" s="445">
        <v>6539123</v>
      </c>
      <c r="BW4" s="446"/>
      <c r="BX4" s="446"/>
      <c r="BY4" s="446"/>
      <c r="BZ4" s="446"/>
      <c r="CA4" s="446"/>
      <c r="CB4" s="446"/>
      <c r="CC4" s="447"/>
      <c r="CD4" s="582" t="s">
        <v>93</v>
      </c>
      <c r="CE4" s="583"/>
      <c r="CF4" s="583"/>
      <c r="CG4" s="583"/>
      <c r="CH4" s="583"/>
      <c r="CI4" s="583"/>
      <c r="CJ4" s="583"/>
      <c r="CK4" s="583"/>
      <c r="CL4" s="583"/>
      <c r="CM4" s="583"/>
      <c r="CN4" s="583"/>
      <c r="CO4" s="583"/>
      <c r="CP4" s="583"/>
      <c r="CQ4" s="583"/>
      <c r="CR4" s="583"/>
      <c r="CS4" s="584"/>
      <c r="CT4" s="585">
        <v>7.6</v>
      </c>
      <c r="CU4" s="586"/>
      <c r="CV4" s="586"/>
      <c r="CW4" s="586"/>
      <c r="CX4" s="586"/>
      <c r="CY4" s="586"/>
      <c r="CZ4" s="586"/>
      <c r="DA4" s="587"/>
      <c r="DB4" s="585">
        <v>6.4</v>
      </c>
      <c r="DC4" s="586"/>
      <c r="DD4" s="586"/>
      <c r="DE4" s="586"/>
      <c r="DF4" s="586"/>
      <c r="DG4" s="586"/>
      <c r="DH4" s="586"/>
      <c r="DI4" s="587"/>
    </row>
    <row r="5" spans="1:119" ht="18.75" customHeight="1" x14ac:dyDescent="0.15">
      <c r="A5" s="178"/>
      <c r="B5" s="592"/>
      <c r="C5" s="406"/>
      <c r="D5" s="406"/>
      <c r="E5" s="593"/>
      <c r="F5" s="593"/>
      <c r="G5" s="593"/>
      <c r="H5" s="593"/>
      <c r="I5" s="593"/>
      <c r="J5" s="593"/>
      <c r="K5" s="593"/>
      <c r="L5" s="593"/>
      <c r="M5" s="593"/>
      <c r="N5" s="593"/>
      <c r="O5" s="593"/>
      <c r="P5" s="593"/>
      <c r="Q5" s="593"/>
      <c r="R5" s="404"/>
      <c r="S5" s="404"/>
      <c r="T5" s="404"/>
      <c r="U5" s="404"/>
      <c r="V5" s="596"/>
      <c r="W5" s="507"/>
      <c r="X5" s="405"/>
      <c r="Y5" s="405"/>
      <c r="Z5" s="405"/>
      <c r="AA5" s="405"/>
      <c r="AB5" s="406"/>
      <c r="AC5" s="404"/>
      <c r="AD5" s="405"/>
      <c r="AE5" s="405"/>
      <c r="AF5" s="405"/>
      <c r="AG5" s="405"/>
      <c r="AH5" s="405"/>
      <c r="AI5" s="405"/>
      <c r="AJ5" s="405"/>
      <c r="AK5" s="405"/>
      <c r="AL5" s="597"/>
      <c r="AM5" s="473" t="s">
        <v>94</v>
      </c>
      <c r="AN5" s="373"/>
      <c r="AO5" s="373"/>
      <c r="AP5" s="373"/>
      <c r="AQ5" s="373"/>
      <c r="AR5" s="373"/>
      <c r="AS5" s="373"/>
      <c r="AT5" s="374"/>
      <c r="AU5" s="474" t="s">
        <v>95</v>
      </c>
      <c r="AV5" s="475"/>
      <c r="AW5" s="475"/>
      <c r="AX5" s="475"/>
      <c r="AY5" s="430" t="s">
        <v>96</v>
      </c>
      <c r="AZ5" s="431"/>
      <c r="BA5" s="431"/>
      <c r="BB5" s="431"/>
      <c r="BC5" s="431"/>
      <c r="BD5" s="431"/>
      <c r="BE5" s="431"/>
      <c r="BF5" s="431"/>
      <c r="BG5" s="431"/>
      <c r="BH5" s="431"/>
      <c r="BI5" s="431"/>
      <c r="BJ5" s="431"/>
      <c r="BK5" s="431"/>
      <c r="BL5" s="431"/>
      <c r="BM5" s="432"/>
      <c r="BN5" s="416">
        <v>6066695</v>
      </c>
      <c r="BO5" s="417"/>
      <c r="BP5" s="417"/>
      <c r="BQ5" s="417"/>
      <c r="BR5" s="417"/>
      <c r="BS5" s="417"/>
      <c r="BT5" s="417"/>
      <c r="BU5" s="418"/>
      <c r="BV5" s="416">
        <v>6260529</v>
      </c>
      <c r="BW5" s="417"/>
      <c r="BX5" s="417"/>
      <c r="BY5" s="417"/>
      <c r="BZ5" s="417"/>
      <c r="CA5" s="417"/>
      <c r="CB5" s="417"/>
      <c r="CC5" s="418"/>
      <c r="CD5" s="456" t="s">
        <v>97</v>
      </c>
      <c r="CE5" s="376"/>
      <c r="CF5" s="376"/>
      <c r="CG5" s="376"/>
      <c r="CH5" s="376"/>
      <c r="CI5" s="376"/>
      <c r="CJ5" s="376"/>
      <c r="CK5" s="376"/>
      <c r="CL5" s="376"/>
      <c r="CM5" s="376"/>
      <c r="CN5" s="376"/>
      <c r="CO5" s="376"/>
      <c r="CP5" s="376"/>
      <c r="CQ5" s="376"/>
      <c r="CR5" s="376"/>
      <c r="CS5" s="457"/>
      <c r="CT5" s="413">
        <v>85.4</v>
      </c>
      <c r="CU5" s="414"/>
      <c r="CV5" s="414"/>
      <c r="CW5" s="414"/>
      <c r="CX5" s="414"/>
      <c r="CY5" s="414"/>
      <c r="CZ5" s="414"/>
      <c r="DA5" s="415"/>
      <c r="DB5" s="413">
        <v>87.4</v>
      </c>
      <c r="DC5" s="414"/>
      <c r="DD5" s="414"/>
      <c r="DE5" s="414"/>
      <c r="DF5" s="414"/>
      <c r="DG5" s="414"/>
      <c r="DH5" s="414"/>
      <c r="DI5" s="415"/>
    </row>
    <row r="6" spans="1:119" ht="18.75" customHeight="1" x14ac:dyDescent="0.15">
      <c r="A6" s="178"/>
      <c r="B6" s="562" t="s">
        <v>98</v>
      </c>
      <c r="C6" s="403"/>
      <c r="D6" s="403"/>
      <c r="E6" s="563"/>
      <c r="F6" s="563"/>
      <c r="G6" s="563"/>
      <c r="H6" s="563"/>
      <c r="I6" s="563"/>
      <c r="J6" s="563"/>
      <c r="K6" s="563"/>
      <c r="L6" s="563" t="s">
        <v>99</v>
      </c>
      <c r="M6" s="563"/>
      <c r="N6" s="563"/>
      <c r="O6" s="563"/>
      <c r="P6" s="563"/>
      <c r="Q6" s="563"/>
      <c r="R6" s="401"/>
      <c r="S6" s="401"/>
      <c r="T6" s="401"/>
      <c r="U6" s="401"/>
      <c r="V6" s="569"/>
      <c r="W6" s="506" t="s">
        <v>100</v>
      </c>
      <c r="X6" s="402"/>
      <c r="Y6" s="402"/>
      <c r="Z6" s="402"/>
      <c r="AA6" s="402"/>
      <c r="AB6" s="403"/>
      <c r="AC6" s="574" t="s">
        <v>101</v>
      </c>
      <c r="AD6" s="575"/>
      <c r="AE6" s="575"/>
      <c r="AF6" s="575"/>
      <c r="AG6" s="575"/>
      <c r="AH6" s="575"/>
      <c r="AI6" s="575"/>
      <c r="AJ6" s="575"/>
      <c r="AK6" s="575"/>
      <c r="AL6" s="576"/>
      <c r="AM6" s="473" t="s">
        <v>102</v>
      </c>
      <c r="AN6" s="373"/>
      <c r="AO6" s="373"/>
      <c r="AP6" s="373"/>
      <c r="AQ6" s="373"/>
      <c r="AR6" s="373"/>
      <c r="AS6" s="373"/>
      <c r="AT6" s="374"/>
      <c r="AU6" s="474" t="s">
        <v>95</v>
      </c>
      <c r="AV6" s="475"/>
      <c r="AW6" s="475"/>
      <c r="AX6" s="475"/>
      <c r="AY6" s="430" t="s">
        <v>103</v>
      </c>
      <c r="AZ6" s="431"/>
      <c r="BA6" s="431"/>
      <c r="BB6" s="431"/>
      <c r="BC6" s="431"/>
      <c r="BD6" s="431"/>
      <c r="BE6" s="431"/>
      <c r="BF6" s="431"/>
      <c r="BG6" s="431"/>
      <c r="BH6" s="431"/>
      <c r="BI6" s="431"/>
      <c r="BJ6" s="431"/>
      <c r="BK6" s="431"/>
      <c r="BL6" s="431"/>
      <c r="BM6" s="432"/>
      <c r="BN6" s="416">
        <v>275441</v>
      </c>
      <c r="BO6" s="417"/>
      <c r="BP6" s="417"/>
      <c r="BQ6" s="417"/>
      <c r="BR6" s="417"/>
      <c r="BS6" s="417"/>
      <c r="BT6" s="417"/>
      <c r="BU6" s="418"/>
      <c r="BV6" s="416">
        <v>278594</v>
      </c>
      <c r="BW6" s="417"/>
      <c r="BX6" s="417"/>
      <c r="BY6" s="417"/>
      <c r="BZ6" s="417"/>
      <c r="CA6" s="417"/>
      <c r="CB6" s="417"/>
      <c r="CC6" s="418"/>
      <c r="CD6" s="456" t="s">
        <v>104</v>
      </c>
      <c r="CE6" s="376"/>
      <c r="CF6" s="376"/>
      <c r="CG6" s="376"/>
      <c r="CH6" s="376"/>
      <c r="CI6" s="376"/>
      <c r="CJ6" s="376"/>
      <c r="CK6" s="376"/>
      <c r="CL6" s="376"/>
      <c r="CM6" s="376"/>
      <c r="CN6" s="376"/>
      <c r="CO6" s="376"/>
      <c r="CP6" s="376"/>
      <c r="CQ6" s="376"/>
      <c r="CR6" s="376"/>
      <c r="CS6" s="457"/>
      <c r="CT6" s="559">
        <v>85.4</v>
      </c>
      <c r="CU6" s="560"/>
      <c r="CV6" s="560"/>
      <c r="CW6" s="560"/>
      <c r="CX6" s="560"/>
      <c r="CY6" s="560"/>
      <c r="CZ6" s="560"/>
      <c r="DA6" s="561"/>
      <c r="DB6" s="559">
        <v>90.4</v>
      </c>
      <c r="DC6" s="560"/>
      <c r="DD6" s="560"/>
      <c r="DE6" s="560"/>
      <c r="DF6" s="560"/>
      <c r="DG6" s="560"/>
      <c r="DH6" s="560"/>
      <c r="DI6" s="561"/>
    </row>
    <row r="7" spans="1:119" ht="18.75" customHeight="1" x14ac:dyDescent="0.15">
      <c r="A7" s="178"/>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73" t="s">
        <v>105</v>
      </c>
      <c r="AN7" s="373"/>
      <c r="AO7" s="373"/>
      <c r="AP7" s="373"/>
      <c r="AQ7" s="373"/>
      <c r="AR7" s="373"/>
      <c r="AS7" s="373"/>
      <c r="AT7" s="374"/>
      <c r="AU7" s="474" t="s">
        <v>106</v>
      </c>
      <c r="AV7" s="475"/>
      <c r="AW7" s="475"/>
      <c r="AX7" s="475"/>
      <c r="AY7" s="430" t="s">
        <v>107</v>
      </c>
      <c r="AZ7" s="431"/>
      <c r="BA7" s="431"/>
      <c r="BB7" s="431"/>
      <c r="BC7" s="431"/>
      <c r="BD7" s="431"/>
      <c r="BE7" s="431"/>
      <c r="BF7" s="431"/>
      <c r="BG7" s="431"/>
      <c r="BH7" s="431"/>
      <c r="BI7" s="431"/>
      <c r="BJ7" s="431"/>
      <c r="BK7" s="431"/>
      <c r="BL7" s="431"/>
      <c r="BM7" s="432"/>
      <c r="BN7" s="416">
        <v>0</v>
      </c>
      <c r="BO7" s="417"/>
      <c r="BP7" s="417"/>
      <c r="BQ7" s="417"/>
      <c r="BR7" s="417"/>
      <c r="BS7" s="417"/>
      <c r="BT7" s="417"/>
      <c r="BU7" s="418"/>
      <c r="BV7" s="416">
        <v>65103</v>
      </c>
      <c r="BW7" s="417"/>
      <c r="BX7" s="417"/>
      <c r="BY7" s="417"/>
      <c r="BZ7" s="417"/>
      <c r="CA7" s="417"/>
      <c r="CB7" s="417"/>
      <c r="CC7" s="418"/>
      <c r="CD7" s="456" t="s">
        <v>108</v>
      </c>
      <c r="CE7" s="376"/>
      <c r="CF7" s="376"/>
      <c r="CG7" s="376"/>
      <c r="CH7" s="376"/>
      <c r="CI7" s="376"/>
      <c r="CJ7" s="376"/>
      <c r="CK7" s="376"/>
      <c r="CL7" s="376"/>
      <c r="CM7" s="376"/>
      <c r="CN7" s="376"/>
      <c r="CO7" s="376"/>
      <c r="CP7" s="376"/>
      <c r="CQ7" s="376"/>
      <c r="CR7" s="376"/>
      <c r="CS7" s="457"/>
      <c r="CT7" s="416">
        <v>3611165</v>
      </c>
      <c r="CU7" s="417"/>
      <c r="CV7" s="417"/>
      <c r="CW7" s="417"/>
      <c r="CX7" s="417"/>
      <c r="CY7" s="417"/>
      <c r="CZ7" s="417"/>
      <c r="DA7" s="418"/>
      <c r="DB7" s="416">
        <v>3312732</v>
      </c>
      <c r="DC7" s="417"/>
      <c r="DD7" s="417"/>
      <c r="DE7" s="417"/>
      <c r="DF7" s="417"/>
      <c r="DG7" s="417"/>
      <c r="DH7" s="417"/>
      <c r="DI7" s="418"/>
    </row>
    <row r="8" spans="1:119" ht="18.75" customHeight="1" thickBot="1" x14ac:dyDescent="0.2">
      <c r="A8" s="178"/>
      <c r="B8" s="567"/>
      <c r="C8" s="512"/>
      <c r="D8" s="512"/>
      <c r="E8" s="568"/>
      <c r="F8" s="568"/>
      <c r="G8" s="568"/>
      <c r="H8" s="568"/>
      <c r="I8" s="568"/>
      <c r="J8" s="568"/>
      <c r="K8" s="568"/>
      <c r="L8" s="568"/>
      <c r="M8" s="568"/>
      <c r="N8" s="568"/>
      <c r="O8" s="568"/>
      <c r="P8" s="568"/>
      <c r="Q8" s="568"/>
      <c r="R8" s="572"/>
      <c r="S8" s="572"/>
      <c r="T8" s="572"/>
      <c r="U8" s="572"/>
      <c r="V8" s="573"/>
      <c r="W8" s="487"/>
      <c r="X8" s="488"/>
      <c r="Y8" s="488"/>
      <c r="Z8" s="488"/>
      <c r="AA8" s="488"/>
      <c r="AB8" s="512"/>
      <c r="AC8" s="579"/>
      <c r="AD8" s="580"/>
      <c r="AE8" s="580"/>
      <c r="AF8" s="580"/>
      <c r="AG8" s="580"/>
      <c r="AH8" s="580"/>
      <c r="AI8" s="580"/>
      <c r="AJ8" s="580"/>
      <c r="AK8" s="580"/>
      <c r="AL8" s="581"/>
      <c r="AM8" s="473" t="s">
        <v>109</v>
      </c>
      <c r="AN8" s="373"/>
      <c r="AO8" s="373"/>
      <c r="AP8" s="373"/>
      <c r="AQ8" s="373"/>
      <c r="AR8" s="373"/>
      <c r="AS8" s="373"/>
      <c r="AT8" s="374"/>
      <c r="AU8" s="474" t="s">
        <v>110</v>
      </c>
      <c r="AV8" s="475"/>
      <c r="AW8" s="475"/>
      <c r="AX8" s="475"/>
      <c r="AY8" s="430" t="s">
        <v>111</v>
      </c>
      <c r="AZ8" s="431"/>
      <c r="BA8" s="431"/>
      <c r="BB8" s="431"/>
      <c r="BC8" s="431"/>
      <c r="BD8" s="431"/>
      <c r="BE8" s="431"/>
      <c r="BF8" s="431"/>
      <c r="BG8" s="431"/>
      <c r="BH8" s="431"/>
      <c r="BI8" s="431"/>
      <c r="BJ8" s="431"/>
      <c r="BK8" s="431"/>
      <c r="BL8" s="431"/>
      <c r="BM8" s="432"/>
      <c r="BN8" s="416">
        <v>275441</v>
      </c>
      <c r="BO8" s="417"/>
      <c r="BP8" s="417"/>
      <c r="BQ8" s="417"/>
      <c r="BR8" s="417"/>
      <c r="BS8" s="417"/>
      <c r="BT8" s="417"/>
      <c r="BU8" s="418"/>
      <c r="BV8" s="416">
        <v>213491</v>
      </c>
      <c r="BW8" s="417"/>
      <c r="BX8" s="417"/>
      <c r="BY8" s="417"/>
      <c r="BZ8" s="417"/>
      <c r="CA8" s="417"/>
      <c r="CB8" s="417"/>
      <c r="CC8" s="418"/>
      <c r="CD8" s="456" t="s">
        <v>112</v>
      </c>
      <c r="CE8" s="376"/>
      <c r="CF8" s="376"/>
      <c r="CG8" s="376"/>
      <c r="CH8" s="376"/>
      <c r="CI8" s="376"/>
      <c r="CJ8" s="376"/>
      <c r="CK8" s="376"/>
      <c r="CL8" s="376"/>
      <c r="CM8" s="376"/>
      <c r="CN8" s="376"/>
      <c r="CO8" s="376"/>
      <c r="CP8" s="376"/>
      <c r="CQ8" s="376"/>
      <c r="CR8" s="376"/>
      <c r="CS8" s="457"/>
      <c r="CT8" s="519">
        <v>0.3</v>
      </c>
      <c r="CU8" s="520"/>
      <c r="CV8" s="520"/>
      <c r="CW8" s="520"/>
      <c r="CX8" s="520"/>
      <c r="CY8" s="520"/>
      <c r="CZ8" s="520"/>
      <c r="DA8" s="521"/>
      <c r="DB8" s="519">
        <v>0.31</v>
      </c>
      <c r="DC8" s="520"/>
      <c r="DD8" s="520"/>
      <c r="DE8" s="520"/>
      <c r="DF8" s="520"/>
      <c r="DG8" s="520"/>
      <c r="DH8" s="520"/>
      <c r="DI8" s="521"/>
    </row>
    <row r="9" spans="1:119" ht="18.75" customHeight="1" thickBot="1" x14ac:dyDescent="0.2">
      <c r="A9" s="178"/>
      <c r="B9" s="548" t="s">
        <v>113</v>
      </c>
      <c r="C9" s="549"/>
      <c r="D9" s="549"/>
      <c r="E9" s="549"/>
      <c r="F9" s="549"/>
      <c r="G9" s="549"/>
      <c r="H9" s="549"/>
      <c r="I9" s="549"/>
      <c r="J9" s="549"/>
      <c r="K9" s="467"/>
      <c r="L9" s="550" t="s">
        <v>114</v>
      </c>
      <c r="M9" s="551"/>
      <c r="N9" s="551"/>
      <c r="O9" s="551"/>
      <c r="P9" s="551"/>
      <c r="Q9" s="552"/>
      <c r="R9" s="553">
        <v>7877</v>
      </c>
      <c r="S9" s="554"/>
      <c r="T9" s="554"/>
      <c r="U9" s="554"/>
      <c r="V9" s="555"/>
      <c r="W9" s="485" t="s">
        <v>115</v>
      </c>
      <c r="X9" s="486"/>
      <c r="Y9" s="486"/>
      <c r="Z9" s="486"/>
      <c r="AA9" s="486"/>
      <c r="AB9" s="486"/>
      <c r="AC9" s="486"/>
      <c r="AD9" s="486"/>
      <c r="AE9" s="486"/>
      <c r="AF9" s="486"/>
      <c r="AG9" s="486"/>
      <c r="AH9" s="486"/>
      <c r="AI9" s="486"/>
      <c r="AJ9" s="486"/>
      <c r="AK9" s="486"/>
      <c r="AL9" s="556"/>
      <c r="AM9" s="473" t="s">
        <v>116</v>
      </c>
      <c r="AN9" s="373"/>
      <c r="AO9" s="373"/>
      <c r="AP9" s="373"/>
      <c r="AQ9" s="373"/>
      <c r="AR9" s="373"/>
      <c r="AS9" s="373"/>
      <c r="AT9" s="374"/>
      <c r="AU9" s="474" t="s">
        <v>117</v>
      </c>
      <c r="AV9" s="475"/>
      <c r="AW9" s="475"/>
      <c r="AX9" s="475"/>
      <c r="AY9" s="430" t="s">
        <v>118</v>
      </c>
      <c r="AZ9" s="431"/>
      <c r="BA9" s="431"/>
      <c r="BB9" s="431"/>
      <c r="BC9" s="431"/>
      <c r="BD9" s="431"/>
      <c r="BE9" s="431"/>
      <c r="BF9" s="431"/>
      <c r="BG9" s="431"/>
      <c r="BH9" s="431"/>
      <c r="BI9" s="431"/>
      <c r="BJ9" s="431"/>
      <c r="BK9" s="431"/>
      <c r="BL9" s="431"/>
      <c r="BM9" s="432"/>
      <c r="BN9" s="416">
        <v>61950</v>
      </c>
      <c r="BO9" s="417"/>
      <c r="BP9" s="417"/>
      <c r="BQ9" s="417"/>
      <c r="BR9" s="417"/>
      <c r="BS9" s="417"/>
      <c r="BT9" s="417"/>
      <c r="BU9" s="418"/>
      <c r="BV9" s="416">
        <v>110064</v>
      </c>
      <c r="BW9" s="417"/>
      <c r="BX9" s="417"/>
      <c r="BY9" s="417"/>
      <c r="BZ9" s="417"/>
      <c r="CA9" s="417"/>
      <c r="CB9" s="417"/>
      <c r="CC9" s="418"/>
      <c r="CD9" s="456" t="s">
        <v>119</v>
      </c>
      <c r="CE9" s="376"/>
      <c r="CF9" s="376"/>
      <c r="CG9" s="376"/>
      <c r="CH9" s="376"/>
      <c r="CI9" s="376"/>
      <c r="CJ9" s="376"/>
      <c r="CK9" s="376"/>
      <c r="CL9" s="376"/>
      <c r="CM9" s="376"/>
      <c r="CN9" s="376"/>
      <c r="CO9" s="376"/>
      <c r="CP9" s="376"/>
      <c r="CQ9" s="376"/>
      <c r="CR9" s="376"/>
      <c r="CS9" s="457"/>
      <c r="CT9" s="413">
        <v>10.6</v>
      </c>
      <c r="CU9" s="414"/>
      <c r="CV9" s="414"/>
      <c r="CW9" s="414"/>
      <c r="CX9" s="414"/>
      <c r="CY9" s="414"/>
      <c r="CZ9" s="414"/>
      <c r="DA9" s="415"/>
      <c r="DB9" s="413">
        <v>9.6999999999999993</v>
      </c>
      <c r="DC9" s="414"/>
      <c r="DD9" s="414"/>
      <c r="DE9" s="414"/>
      <c r="DF9" s="414"/>
      <c r="DG9" s="414"/>
      <c r="DH9" s="414"/>
      <c r="DI9" s="415"/>
    </row>
    <row r="10" spans="1:119" ht="18.75" customHeight="1" thickBot="1" x14ac:dyDescent="0.2">
      <c r="A10" s="178"/>
      <c r="B10" s="548"/>
      <c r="C10" s="549"/>
      <c r="D10" s="549"/>
      <c r="E10" s="549"/>
      <c r="F10" s="549"/>
      <c r="G10" s="549"/>
      <c r="H10" s="549"/>
      <c r="I10" s="549"/>
      <c r="J10" s="549"/>
      <c r="K10" s="467"/>
      <c r="L10" s="372" t="s">
        <v>120</v>
      </c>
      <c r="M10" s="373"/>
      <c r="N10" s="373"/>
      <c r="O10" s="373"/>
      <c r="P10" s="373"/>
      <c r="Q10" s="374"/>
      <c r="R10" s="369">
        <v>8524</v>
      </c>
      <c r="S10" s="370"/>
      <c r="T10" s="370"/>
      <c r="U10" s="370"/>
      <c r="V10" s="429"/>
      <c r="W10" s="557"/>
      <c r="X10" s="367"/>
      <c r="Y10" s="367"/>
      <c r="Z10" s="367"/>
      <c r="AA10" s="367"/>
      <c r="AB10" s="367"/>
      <c r="AC10" s="367"/>
      <c r="AD10" s="367"/>
      <c r="AE10" s="367"/>
      <c r="AF10" s="367"/>
      <c r="AG10" s="367"/>
      <c r="AH10" s="367"/>
      <c r="AI10" s="367"/>
      <c r="AJ10" s="367"/>
      <c r="AK10" s="367"/>
      <c r="AL10" s="558"/>
      <c r="AM10" s="473" t="s">
        <v>121</v>
      </c>
      <c r="AN10" s="373"/>
      <c r="AO10" s="373"/>
      <c r="AP10" s="373"/>
      <c r="AQ10" s="373"/>
      <c r="AR10" s="373"/>
      <c r="AS10" s="373"/>
      <c r="AT10" s="374"/>
      <c r="AU10" s="474" t="s">
        <v>117</v>
      </c>
      <c r="AV10" s="475"/>
      <c r="AW10" s="475"/>
      <c r="AX10" s="475"/>
      <c r="AY10" s="430" t="s">
        <v>122</v>
      </c>
      <c r="AZ10" s="431"/>
      <c r="BA10" s="431"/>
      <c r="BB10" s="431"/>
      <c r="BC10" s="431"/>
      <c r="BD10" s="431"/>
      <c r="BE10" s="431"/>
      <c r="BF10" s="431"/>
      <c r="BG10" s="431"/>
      <c r="BH10" s="431"/>
      <c r="BI10" s="431"/>
      <c r="BJ10" s="431"/>
      <c r="BK10" s="431"/>
      <c r="BL10" s="431"/>
      <c r="BM10" s="432"/>
      <c r="BN10" s="416">
        <v>133471</v>
      </c>
      <c r="BO10" s="417"/>
      <c r="BP10" s="417"/>
      <c r="BQ10" s="417"/>
      <c r="BR10" s="417"/>
      <c r="BS10" s="417"/>
      <c r="BT10" s="417"/>
      <c r="BU10" s="418"/>
      <c r="BV10" s="416">
        <v>14887</v>
      </c>
      <c r="BW10" s="417"/>
      <c r="BX10" s="417"/>
      <c r="BY10" s="417"/>
      <c r="BZ10" s="417"/>
      <c r="CA10" s="417"/>
      <c r="CB10" s="417"/>
      <c r="CC10" s="41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8"/>
      <c r="C11" s="549"/>
      <c r="D11" s="549"/>
      <c r="E11" s="549"/>
      <c r="F11" s="549"/>
      <c r="G11" s="549"/>
      <c r="H11" s="549"/>
      <c r="I11" s="549"/>
      <c r="J11" s="549"/>
      <c r="K11" s="467"/>
      <c r="L11" s="377" t="s">
        <v>124</v>
      </c>
      <c r="M11" s="378"/>
      <c r="N11" s="378"/>
      <c r="O11" s="378"/>
      <c r="P11" s="378"/>
      <c r="Q11" s="379"/>
      <c r="R11" s="545" t="s">
        <v>125</v>
      </c>
      <c r="S11" s="546"/>
      <c r="T11" s="546"/>
      <c r="U11" s="546"/>
      <c r="V11" s="547"/>
      <c r="W11" s="557"/>
      <c r="X11" s="367"/>
      <c r="Y11" s="367"/>
      <c r="Z11" s="367"/>
      <c r="AA11" s="367"/>
      <c r="AB11" s="367"/>
      <c r="AC11" s="367"/>
      <c r="AD11" s="367"/>
      <c r="AE11" s="367"/>
      <c r="AF11" s="367"/>
      <c r="AG11" s="367"/>
      <c r="AH11" s="367"/>
      <c r="AI11" s="367"/>
      <c r="AJ11" s="367"/>
      <c r="AK11" s="367"/>
      <c r="AL11" s="558"/>
      <c r="AM11" s="473" t="s">
        <v>126</v>
      </c>
      <c r="AN11" s="373"/>
      <c r="AO11" s="373"/>
      <c r="AP11" s="373"/>
      <c r="AQ11" s="373"/>
      <c r="AR11" s="373"/>
      <c r="AS11" s="373"/>
      <c r="AT11" s="374"/>
      <c r="AU11" s="474" t="s">
        <v>117</v>
      </c>
      <c r="AV11" s="475"/>
      <c r="AW11" s="475"/>
      <c r="AX11" s="475"/>
      <c r="AY11" s="430" t="s">
        <v>127</v>
      </c>
      <c r="AZ11" s="431"/>
      <c r="BA11" s="431"/>
      <c r="BB11" s="431"/>
      <c r="BC11" s="431"/>
      <c r="BD11" s="431"/>
      <c r="BE11" s="431"/>
      <c r="BF11" s="431"/>
      <c r="BG11" s="431"/>
      <c r="BH11" s="431"/>
      <c r="BI11" s="431"/>
      <c r="BJ11" s="431"/>
      <c r="BK11" s="431"/>
      <c r="BL11" s="431"/>
      <c r="BM11" s="432"/>
      <c r="BN11" s="416">
        <v>0</v>
      </c>
      <c r="BO11" s="417"/>
      <c r="BP11" s="417"/>
      <c r="BQ11" s="417"/>
      <c r="BR11" s="417"/>
      <c r="BS11" s="417"/>
      <c r="BT11" s="417"/>
      <c r="BU11" s="418"/>
      <c r="BV11" s="416">
        <v>0</v>
      </c>
      <c r="BW11" s="417"/>
      <c r="BX11" s="417"/>
      <c r="BY11" s="417"/>
      <c r="BZ11" s="417"/>
      <c r="CA11" s="417"/>
      <c r="CB11" s="417"/>
      <c r="CC11" s="418"/>
      <c r="CD11" s="456" t="s">
        <v>128</v>
      </c>
      <c r="CE11" s="376"/>
      <c r="CF11" s="376"/>
      <c r="CG11" s="376"/>
      <c r="CH11" s="376"/>
      <c r="CI11" s="376"/>
      <c r="CJ11" s="376"/>
      <c r="CK11" s="376"/>
      <c r="CL11" s="376"/>
      <c r="CM11" s="376"/>
      <c r="CN11" s="376"/>
      <c r="CO11" s="376"/>
      <c r="CP11" s="376"/>
      <c r="CQ11" s="376"/>
      <c r="CR11" s="376"/>
      <c r="CS11" s="457"/>
      <c r="CT11" s="519" t="s">
        <v>129</v>
      </c>
      <c r="CU11" s="520"/>
      <c r="CV11" s="520"/>
      <c r="CW11" s="520"/>
      <c r="CX11" s="520"/>
      <c r="CY11" s="520"/>
      <c r="CZ11" s="520"/>
      <c r="DA11" s="521"/>
      <c r="DB11" s="519" t="s">
        <v>130</v>
      </c>
      <c r="DC11" s="520"/>
      <c r="DD11" s="520"/>
      <c r="DE11" s="520"/>
      <c r="DF11" s="520"/>
      <c r="DG11" s="520"/>
      <c r="DH11" s="520"/>
      <c r="DI11" s="521"/>
    </row>
    <row r="12" spans="1:119" ht="18.75" customHeight="1" x14ac:dyDescent="0.15">
      <c r="A12" s="178"/>
      <c r="B12" s="522" t="s">
        <v>131</v>
      </c>
      <c r="C12" s="523"/>
      <c r="D12" s="523"/>
      <c r="E12" s="523"/>
      <c r="F12" s="523"/>
      <c r="G12" s="523"/>
      <c r="H12" s="523"/>
      <c r="I12" s="523"/>
      <c r="J12" s="523"/>
      <c r="K12" s="524"/>
      <c r="L12" s="531" t="s">
        <v>132</v>
      </c>
      <c r="M12" s="532"/>
      <c r="N12" s="532"/>
      <c r="O12" s="532"/>
      <c r="P12" s="532"/>
      <c r="Q12" s="533"/>
      <c r="R12" s="534">
        <v>7856</v>
      </c>
      <c r="S12" s="535"/>
      <c r="T12" s="535"/>
      <c r="U12" s="535"/>
      <c r="V12" s="536"/>
      <c r="W12" s="537" t="s">
        <v>1</v>
      </c>
      <c r="X12" s="475"/>
      <c r="Y12" s="475"/>
      <c r="Z12" s="475"/>
      <c r="AA12" s="475"/>
      <c r="AB12" s="538"/>
      <c r="AC12" s="539" t="s">
        <v>133</v>
      </c>
      <c r="AD12" s="540"/>
      <c r="AE12" s="540"/>
      <c r="AF12" s="540"/>
      <c r="AG12" s="541"/>
      <c r="AH12" s="539" t="s">
        <v>134</v>
      </c>
      <c r="AI12" s="540"/>
      <c r="AJ12" s="540"/>
      <c r="AK12" s="540"/>
      <c r="AL12" s="542"/>
      <c r="AM12" s="473" t="s">
        <v>135</v>
      </c>
      <c r="AN12" s="373"/>
      <c r="AO12" s="373"/>
      <c r="AP12" s="373"/>
      <c r="AQ12" s="373"/>
      <c r="AR12" s="373"/>
      <c r="AS12" s="373"/>
      <c r="AT12" s="374"/>
      <c r="AU12" s="474" t="s">
        <v>136</v>
      </c>
      <c r="AV12" s="475"/>
      <c r="AW12" s="475"/>
      <c r="AX12" s="475"/>
      <c r="AY12" s="430" t="s">
        <v>137</v>
      </c>
      <c r="AZ12" s="431"/>
      <c r="BA12" s="431"/>
      <c r="BB12" s="431"/>
      <c r="BC12" s="431"/>
      <c r="BD12" s="431"/>
      <c r="BE12" s="431"/>
      <c r="BF12" s="431"/>
      <c r="BG12" s="431"/>
      <c r="BH12" s="431"/>
      <c r="BI12" s="431"/>
      <c r="BJ12" s="431"/>
      <c r="BK12" s="431"/>
      <c r="BL12" s="431"/>
      <c r="BM12" s="432"/>
      <c r="BN12" s="416">
        <v>0</v>
      </c>
      <c r="BO12" s="417"/>
      <c r="BP12" s="417"/>
      <c r="BQ12" s="417"/>
      <c r="BR12" s="417"/>
      <c r="BS12" s="417"/>
      <c r="BT12" s="417"/>
      <c r="BU12" s="418"/>
      <c r="BV12" s="416">
        <v>0</v>
      </c>
      <c r="BW12" s="417"/>
      <c r="BX12" s="417"/>
      <c r="BY12" s="417"/>
      <c r="BZ12" s="417"/>
      <c r="CA12" s="417"/>
      <c r="CB12" s="417"/>
      <c r="CC12" s="418"/>
      <c r="CD12" s="456" t="s">
        <v>138</v>
      </c>
      <c r="CE12" s="376"/>
      <c r="CF12" s="376"/>
      <c r="CG12" s="376"/>
      <c r="CH12" s="376"/>
      <c r="CI12" s="376"/>
      <c r="CJ12" s="376"/>
      <c r="CK12" s="376"/>
      <c r="CL12" s="376"/>
      <c r="CM12" s="376"/>
      <c r="CN12" s="376"/>
      <c r="CO12" s="376"/>
      <c r="CP12" s="376"/>
      <c r="CQ12" s="376"/>
      <c r="CR12" s="376"/>
      <c r="CS12" s="457"/>
      <c r="CT12" s="519" t="s">
        <v>139</v>
      </c>
      <c r="CU12" s="520"/>
      <c r="CV12" s="520"/>
      <c r="CW12" s="520"/>
      <c r="CX12" s="520"/>
      <c r="CY12" s="520"/>
      <c r="CZ12" s="520"/>
      <c r="DA12" s="521"/>
      <c r="DB12" s="519" t="s">
        <v>129</v>
      </c>
      <c r="DC12" s="520"/>
      <c r="DD12" s="520"/>
      <c r="DE12" s="520"/>
      <c r="DF12" s="520"/>
      <c r="DG12" s="520"/>
      <c r="DH12" s="520"/>
      <c r="DI12" s="521"/>
    </row>
    <row r="13" spans="1:119" ht="18.75" customHeight="1" x14ac:dyDescent="0.15">
      <c r="A13" s="178"/>
      <c r="B13" s="525"/>
      <c r="C13" s="526"/>
      <c r="D13" s="526"/>
      <c r="E13" s="526"/>
      <c r="F13" s="526"/>
      <c r="G13" s="526"/>
      <c r="H13" s="526"/>
      <c r="I13" s="526"/>
      <c r="J13" s="526"/>
      <c r="K13" s="527"/>
      <c r="L13" s="187"/>
      <c r="M13" s="500" t="s">
        <v>140</v>
      </c>
      <c r="N13" s="501"/>
      <c r="O13" s="501"/>
      <c r="P13" s="501"/>
      <c r="Q13" s="502"/>
      <c r="R13" s="503">
        <v>7808</v>
      </c>
      <c r="S13" s="504"/>
      <c r="T13" s="504"/>
      <c r="U13" s="504"/>
      <c r="V13" s="505"/>
      <c r="W13" s="506" t="s">
        <v>141</v>
      </c>
      <c r="X13" s="402"/>
      <c r="Y13" s="402"/>
      <c r="Z13" s="402"/>
      <c r="AA13" s="402"/>
      <c r="AB13" s="403"/>
      <c r="AC13" s="369">
        <v>347</v>
      </c>
      <c r="AD13" s="370"/>
      <c r="AE13" s="370"/>
      <c r="AF13" s="370"/>
      <c r="AG13" s="371"/>
      <c r="AH13" s="369">
        <v>344</v>
      </c>
      <c r="AI13" s="370"/>
      <c r="AJ13" s="370"/>
      <c r="AK13" s="370"/>
      <c r="AL13" s="429"/>
      <c r="AM13" s="473" t="s">
        <v>142</v>
      </c>
      <c r="AN13" s="373"/>
      <c r="AO13" s="373"/>
      <c r="AP13" s="373"/>
      <c r="AQ13" s="373"/>
      <c r="AR13" s="373"/>
      <c r="AS13" s="373"/>
      <c r="AT13" s="374"/>
      <c r="AU13" s="474" t="s">
        <v>117</v>
      </c>
      <c r="AV13" s="475"/>
      <c r="AW13" s="475"/>
      <c r="AX13" s="475"/>
      <c r="AY13" s="430" t="s">
        <v>143</v>
      </c>
      <c r="AZ13" s="431"/>
      <c r="BA13" s="431"/>
      <c r="BB13" s="431"/>
      <c r="BC13" s="431"/>
      <c r="BD13" s="431"/>
      <c r="BE13" s="431"/>
      <c r="BF13" s="431"/>
      <c r="BG13" s="431"/>
      <c r="BH13" s="431"/>
      <c r="BI13" s="431"/>
      <c r="BJ13" s="431"/>
      <c r="BK13" s="431"/>
      <c r="BL13" s="431"/>
      <c r="BM13" s="432"/>
      <c r="BN13" s="416">
        <v>195421</v>
      </c>
      <c r="BO13" s="417"/>
      <c r="BP13" s="417"/>
      <c r="BQ13" s="417"/>
      <c r="BR13" s="417"/>
      <c r="BS13" s="417"/>
      <c r="BT13" s="417"/>
      <c r="BU13" s="418"/>
      <c r="BV13" s="416">
        <v>124951</v>
      </c>
      <c r="BW13" s="417"/>
      <c r="BX13" s="417"/>
      <c r="BY13" s="417"/>
      <c r="BZ13" s="417"/>
      <c r="CA13" s="417"/>
      <c r="CB13" s="417"/>
      <c r="CC13" s="418"/>
      <c r="CD13" s="456" t="s">
        <v>144</v>
      </c>
      <c r="CE13" s="376"/>
      <c r="CF13" s="376"/>
      <c r="CG13" s="376"/>
      <c r="CH13" s="376"/>
      <c r="CI13" s="376"/>
      <c r="CJ13" s="376"/>
      <c r="CK13" s="376"/>
      <c r="CL13" s="376"/>
      <c r="CM13" s="376"/>
      <c r="CN13" s="376"/>
      <c r="CO13" s="376"/>
      <c r="CP13" s="376"/>
      <c r="CQ13" s="376"/>
      <c r="CR13" s="376"/>
      <c r="CS13" s="457"/>
      <c r="CT13" s="413">
        <v>7.4</v>
      </c>
      <c r="CU13" s="414"/>
      <c r="CV13" s="414"/>
      <c r="CW13" s="414"/>
      <c r="CX13" s="414"/>
      <c r="CY13" s="414"/>
      <c r="CZ13" s="414"/>
      <c r="DA13" s="415"/>
      <c r="DB13" s="413">
        <v>7.5</v>
      </c>
      <c r="DC13" s="414"/>
      <c r="DD13" s="414"/>
      <c r="DE13" s="414"/>
      <c r="DF13" s="414"/>
      <c r="DG13" s="414"/>
      <c r="DH13" s="414"/>
      <c r="DI13" s="415"/>
    </row>
    <row r="14" spans="1:119" ht="18.75" customHeight="1" thickBot="1" x14ac:dyDescent="0.2">
      <c r="A14" s="178"/>
      <c r="B14" s="525"/>
      <c r="C14" s="526"/>
      <c r="D14" s="526"/>
      <c r="E14" s="526"/>
      <c r="F14" s="526"/>
      <c r="G14" s="526"/>
      <c r="H14" s="526"/>
      <c r="I14" s="526"/>
      <c r="J14" s="526"/>
      <c r="K14" s="527"/>
      <c r="L14" s="490" t="s">
        <v>145</v>
      </c>
      <c r="M14" s="543"/>
      <c r="N14" s="543"/>
      <c r="O14" s="543"/>
      <c r="P14" s="543"/>
      <c r="Q14" s="544"/>
      <c r="R14" s="503">
        <v>8022</v>
      </c>
      <c r="S14" s="504"/>
      <c r="T14" s="504"/>
      <c r="U14" s="504"/>
      <c r="V14" s="505"/>
      <c r="W14" s="507"/>
      <c r="X14" s="405"/>
      <c r="Y14" s="405"/>
      <c r="Z14" s="405"/>
      <c r="AA14" s="405"/>
      <c r="AB14" s="406"/>
      <c r="AC14" s="496">
        <v>10.199999999999999</v>
      </c>
      <c r="AD14" s="497"/>
      <c r="AE14" s="497"/>
      <c r="AF14" s="497"/>
      <c r="AG14" s="498"/>
      <c r="AH14" s="496">
        <v>9.5</v>
      </c>
      <c r="AI14" s="497"/>
      <c r="AJ14" s="497"/>
      <c r="AK14" s="497"/>
      <c r="AL14" s="499"/>
      <c r="AM14" s="473"/>
      <c r="AN14" s="373"/>
      <c r="AO14" s="373"/>
      <c r="AP14" s="373"/>
      <c r="AQ14" s="373"/>
      <c r="AR14" s="373"/>
      <c r="AS14" s="373"/>
      <c r="AT14" s="374"/>
      <c r="AU14" s="474"/>
      <c r="AV14" s="475"/>
      <c r="AW14" s="475"/>
      <c r="AX14" s="475"/>
      <c r="AY14" s="430"/>
      <c r="AZ14" s="431"/>
      <c r="BA14" s="431"/>
      <c r="BB14" s="431"/>
      <c r="BC14" s="431"/>
      <c r="BD14" s="431"/>
      <c r="BE14" s="431"/>
      <c r="BF14" s="431"/>
      <c r="BG14" s="431"/>
      <c r="BH14" s="431"/>
      <c r="BI14" s="431"/>
      <c r="BJ14" s="431"/>
      <c r="BK14" s="431"/>
      <c r="BL14" s="431"/>
      <c r="BM14" s="432"/>
      <c r="BN14" s="416"/>
      <c r="BO14" s="417"/>
      <c r="BP14" s="417"/>
      <c r="BQ14" s="417"/>
      <c r="BR14" s="417"/>
      <c r="BS14" s="417"/>
      <c r="BT14" s="417"/>
      <c r="BU14" s="418"/>
      <c r="BV14" s="416"/>
      <c r="BW14" s="417"/>
      <c r="BX14" s="417"/>
      <c r="BY14" s="417"/>
      <c r="BZ14" s="417"/>
      <c r="CA14" s="417"/>
      <c r="CB14" s="417"/>
      <c r="CC14" s="418"/>
      <c r="CD14" s="453" t="s">
        <v>146</v>
      </c>
      <c r="CE14" s="454"/>
      <c r="CF14" s="454"/>
      <c r="CG14" s="454"/>
      <c r="CH14" s="454"/>
      <c r="CI14" s="454"/>
      <c r="CJ14" s="454"/>
      <c r="CK14" s="454"/>
      <c r="CL14" s="454"/>
      <c r="CM14" s="454"/>
      <c r="CN14" s="454"/>
      <c r="CO14" s="454"/>
      <c r="CP14" s="454"/>
      <c r="CQ14" s="454"/>
      <c r="CR14" s="454"/>
      <c r="CS14" s="455"/>
      <c r="CT14" s="513">
        <v>19.5</v>
      </c>
      <c r="CU14" s="514"/>
      <c r="CV14" s="514"/>
      <c r="CW14" s="514"/>
      <c r="CX14" s="514"/>
      <c r="CY14" s="514"/>
      <c r="CZ14" s="514"/>
      <c r="DA14" s="515"/>
      <c r="DB14" s="513">
        <v>38</v>
      </c>
      <c r="DC14" s="514"/>
      <c r="DD14" s="514"/>
      <c r="DE14" s="514"/>
      <c r="DF14" s="514"/>
      <c r="DG14" s="514"/>
      <c r="DH14" s="514"/>
      <c r="DI14" s="515"/>
    </row>
    <row r="15" spans="1:119" ht="18.75" customHeight="1" x14ac:dyDescent="0.15">
      <c r="A15" s="178"/>
      <c r="B15" s="525"/>
      <c r="C15" s="526"/>
      <c r="D15" s="526"/>
      <c r="E15" s="526"/>
      <c r="F15" s="526"/>
      <c r="G15" s="526"/>
      <c r="H15" s="526"/>
      <c r="I15" s="526"/>
      <c r="J15" s="526"/>
      <c r="K15" s="527"/>
      <c r="L15" s="187"/>
      <c r="M15" s="500" t="s">
        <v>147</v>
      </c>
      <c r="N15" s="501"/>
      <c r="O15" s="501"/>
      <c r="P15" s="501"/>
      <c r="Q15" s="502"/>
      <c r="R15" s="503">
        <v>7975</v>
      </c>
      <c r="S15" s="504"/>
      <c r="T15" s="504"/>
      <c r="U15" s="504"/>
      <c r="V15" s="505"/>
      <c r="W15" s="506" t="s">
        <v>148</v>
      </c>
      <c r="X15" s="402"/>
      <c r="Y15" s="402"/>
      <c r="Z15" s="402"/>
      <c r="AA15" s="402"/>
      <c r="AB15" s="403"/>
      <c r="AC15" s="369">
        <v>440</v>
      </c>
      <c r="AD15" s="370"/>
      <c r="AE15" s="370"/>
      <c r="AF15" s="370"/>
      <c r="AG15" s="371"/>
      <c r="AH15" s="369">
        <v>468</v>
      </c>
      <c r="AI15" s="370"/>
      <c r="AJ15" s="370"/>
      <c r="AK15" s="370"/>
      <c r="AL15" s="429"/>
      <c r="AM15" s="473"/>
      <c r="AN15" s="373"/>
      <c r="AO15" s="373"/>
      <c r="AP15" s="373"/>
      <c r="AQ15" s="373"/>
      <c r="AR15" s="373"/>
      <c r="AS15" s="373"/>
      <c r="AT15" s="374"/>
      <c r="AU15" s="474"/>
      <c r="AV15" s="475"/>
      <c r="AW15" s="475"/>
      <c r="AX15" s="475"/>
      <c r="AY15" s="442" t="s">
        <v>149</v>
      </c>
      <c r="AZ15" s="443"/>
      <c r="BA15" s="443"/>
      <c r="BB15" s="443"/>
      <c r="BC15" s="443"/>
      <c r="BD15" s="443"/>
      <c r="BE15" s="443"/>
      <c r="BF15" s="443"/>
      <c r="BG15" s="443"/>
      <c r="BH15" s="443"/>
      <c r="BI15" s="443"/>
      <c r="BJ15" s="443"/>
      <c r="BK15" s="443"/>
      <c r="BL15" s="443"/>
      <c r="BM15" s="444"/>
      <c r="BN15" s="445">
        <v>877332</v>
      </c>
      <c r="BO15" s="446"/>
      <c r="BP15" s="446"/>
      <c r="BQ15" s="446"/>
      <c r="BR15" s="446"/>
      <c r="BS15" s="446"/>
      <c r="BT15" s="446"/>
      <c r="BU15" s="447"/>
      <c r="BV15" s="445">
        <v>906063</v>
      </c>
      <c r="BW15" s="446"/>
      <c r="BX15" s="446"/>
      <c r="BY15" s="446"/>
      <c r="BZ15" s="446"/>
      <c r="CA15" s="446"/>
      <c r="CB15" s="446"/>
      <c r="CC15" s="447"/>
      <c r="CD15" s="516" t="s">
        <v>150</v>
      </c>
      <c r="CE15" s="517"/>
      <c r="CF15" s="517"/>
      <c r="CG15" s="517"/>
      <c r="CH15" s="517"/>
      <c r="CI15" s="517"/>
      <c r="CJ15" s="517"/>
      <c r="CK15" s="517"/>
      <c r="CL15" s="517"/>
      <c r="CM15" s="517"/>
      <c r="CN15" s="517"/>
      <c r="CO15" s="517"/>
      <c r="CP15" s="517"/>
      <c r="CQ15" s="517"/>
      <c r="CR15" s="517"/>
      <c r="CS15" s="51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5"/>
      <c r="C16" s="526"/>
      <c r="D16" s="526"/>
      <c r="E16" s="526"/>
      <c r="F16" s="526"/>
      <c r="G16" s="526"/>
      <c r="H16" s="526"/>
      <c r="I16" s="526"/>
      <c r="J16" s="526"/>
      <c r="K16" s="527"/>
      <c r="L16" s="490" t="s">
        <v>151</v>
      </c>
      <c r="M16" s="491"/>
      <c r="N16" s="491"/>
      <c r="O16" s="491"/>
      <c r="P16" s="491"/>
      <c r="Q16" s="492"/>
      <c r="R16" s="493" t="s">
        <v>152</v>
      </c>
      <c r="S16" s="494"/>
      <c r="T16" s="494"/>
      <c r="U16" s="494"/>
      <c r="V16" s="495"/>
      <c r="W16" s="507"/>
      <c r="X16" s="405"/>
      <c r="Y16" s="405"/>
      <c r="Z16" s="405"/>
      <c r="AA16" s="405"/>
      <c r="AB16" s="406"/>
      <c r="AC16" s="496">
        <v>12.9</v>
      </c>
      <c r="AD16" s="497"/>
      <c r="AE16" s="497"/>
      <c r="AF16" s="497"/>
      <c r="AG16" s="498"/>
      <c r="AH16" s="496">
        <v>13</v>
      </c>
      <c r="AI16" s="497"/>
      <c r="AJ16" s="497"/>
      <c r="AK16" s="497"/>
      <c r="AL16" s="499"/>
      <c r="AM16" s="473"/>
      <c r="AN16" s="373"/>
      <c r="AO16" s="373"/>
      <c r="AP16" s="373"/>
      <c r="AQ16" s="373"/>
      <c r="AR16" s="373"/>
      <c r="AS16" s="373"/>
      <c r="AT16" s="374"/>
      <c r="AU16" s="474"/>
      <c r="AV16" s="475"/>
      <c r="AW16" s="475"/>
      <c r="AX16" s="475"/>
      <c r="AY16" s="430" t="s">
        <v>153</v>
      </c>
      <c r="AZ16" s="431"/>
      <c r="BA16" s="431"/>
      <c r="BB16" s="431"/>
      <c r="BC16" s="431"/>
      <c r="BD16" s="431"/>
      <c r="BE16" s="431"/>
      <c r="BF16" s="431"/>
      <c r="BG16" s="431"/>
      <c r="BH16" s="431"/>
      <c r="BI16" s="431"/>
      <c r="BJ16" s="431"/>
      <c r="BK16" s="431"/>
      <c r="BL16" s="431"/>
      <c r="BM16" s="432"/>
      <c r="BN16" s="416">
        <v>3249621</v>
      </c>
      <c r="BO16" s="417"/>
      <c r="BP16" s="417"/>
      <c r="BQ16" s="417"/>
      <c r="BR16" s="417"/>
      <c r="BS16" s="417"/>
      <c r="BT16" s="417"/>
      <c r="BU16" s="418"/>
      <c r="BV16" s="416">
        <v>2980086</v>
      </c>
      <c r="BW16" s="417"/>
      <c r="BX16" s="417"/>
      <c r="BY16" s="417"/>
      <c r="BZ16" s="417"/>
      <c r="CA16" s="417"/>
      <c r="CB16" s="417"/>
      <c r="CC16" s="418"/>
      <c r="CD16" s="191"/>
      <c r="CE16" s="448"/>
      <c r="CF16" s="448"/>
      <c r="CG16" s="448"/>
      <c r="CH16" s="448"/>
      <c r="CI16" s="448"/>
      <c r="CJ16" s="448"/>
      <c r="CK16" s="448"/>
      <c r="CL16" s="448"/>
      <c r="CM16" s="448"/>
      <c r="CN16" s="448"/>
      <c r="CO16" s="448"/>
      <c r="CP16" s="448"/>
      <c r="CQ16" s="448"/>
      <c r="CR16" s="448"/>
      <c r="CS16" s="449"/>
      <c r="CT16" s="413"/>
      <c r="CU16" s="414"/>
      <c r="CV16" s="414"/>
      <c r="CW16" s="414"/>
      <c r="CX16" s="414"/>
      <c r="CY16" s="414"/>
      <c r="CZ16" s="414"/>
      <c r="DA16" s="415"/>
      <c r="DB16" s="413"/>
      <c r="DC16" s="414"/>
      <c r="DD16" s="414"/>
      <c r="DE16" s="414"/>
      <c r="DF16" s="414"/>
      <c r="DG16" s="414"/>
      <c r="DH16" s="414"/>
      <c r="DI16" s="415"/>
    </row>
    <row r="17" spans="1:113" ht="18.75" customHeight="1" thickBot="1" x14ac:dyDescent="0.2">
      <c r="A17" s="178"/>
      <c r="B17" s="528"/>
      <c r="C17" s="529"/>
      <c r="D17" s="529"/>
      <c r="E17" s="529"/>
      <c r="F17" s="529"/>
      <c r="G17" s="529"/>
      <c r="H17" s="529"/>
      <c r="I17" s="529"/>
      <c r="J17" s="529"/>
      <c r="K17" s="530"/>
      <c r="L17" s="192"/>
      <c r="M17" s="509" t="s">
        <v>154</v>
      </c>
      <c r="N17" s="510"/>
      <c r="O17" s="510"/>
      <c r="P17" s="510"/>
      <c r="Q17" s="511"/>
      <c r="R17" s="493" t="s">
        <v>155</v>
      </c>
      <c r="S17" s="494"/>
      <c r="T17" s="494"/>
      <c r="U17" s="494"/>
      <c r="V17" s="495"/>
      <c r="W17" s="506" t="s">
        <v>156</v>
      </c>
      <c r="X17" s="402"/>
      <c r="Y17" s="402"/>
      <c r="Z17" s="402"/>
      <c r="AA17" s="402"/>
      <c r="AB17" s="403"/>
      <c r="AC17" s="369">
        <v>2615</v>
      </c>
      <c r="AD17" s="370"/>
      <c r="AE17" s="370"/>
      <c r="AF17" s="370"/>
      <c r="AG17" s="371"/>
      <c r="AH17" s="369">
        <v>2794</v>
      </c>
      <c r="AI17" s="370"/>
      <c r="AJ17" s="370"/>
      <c r="AK17" s="370"/>
      <c r="AL17" s="429"/>
      <c r="AM17" s="473"/>
      <c r="AN17" s="373"/>
      <c r="AO17" s="373"/>
      <c r="AP17" s="373"/>
      <c r="AQ17" s="373"/>
      <c r="AR17" s="373"/>
      <c r="AS17" s="373"/>
      <c r="AT17" s="374"/>
      <c r="AU17" s="474"/>
      <c r="AV17" s="475"/>
      <c r="AW17" s="475"/>
      <c r="AX17" s="475"/>
      <c r="AY17" s="430" t="s">
        <v>157</v>
      </c>
      <c r="AZ17" s="431"/>
      <c r="BA17" s="431"/>
      <c r="BB17" s="431"/>
      <c r="BC17" s="431"/>
      <c r="BD17" s="431"/>
      <c r="BE17" s="431"/>
      <c r="BF17" s="431"/>
      <c r="BG17" s="431"/>
      <c r="BH17" s="431"/>
      <c r="BI17" s="431"/>
      <c r="BJ17" s="431"/>
      <c r="BK17" s="431"/>
      <c r="BL17" s="431"/>
      <c r="BM17" s="432"/>
      <c r="BN17" s="416">
        <v>1093269</v>
      </c>
      <c r="BO17" s="417"/>
      <c r="BP17" s="417"/>
      <c r="BQ17" s="417"/>
      <c r="BR17" s="417"/>
      <c r="BS17" s="417"/>
      <c r="BT17" s="417"/>
      <c r="BU17" s="418"/>
      <c r="BV17" s="416">
        <v>1130468</v>
      </c>
      <c r="BW17" s="417"/>
      <c r="BX17" s="417"/>
      <c r="BY17" s="417"/>
      <c r="BZ17" s="417"/>
      <c r="CA17" s="417"/>
      <c r="CB17" s="417"/>
      <c r="CC17" s="418"/>
      <c r="CD17" s="191"/>
      <c r="CE17" s="448"/>
      <c r="CF17" s="448"/>
      <c r="CG17" s="448"/>
      <c r="CH17" s="448"/>
      <c r="CI17" s="448"/>
      <c r="CJ17" s="448"/>
      <c r="CK17" s="448"/>
      <c r="CL17" s="448"/>
      <c r="CM17" s="448"/>
      <c r="CN17" s="448"/>
      <c r="CO17" s="448"/>
      <c r="CP17" s="448"/>
      <c r="CQ17" s="448"/>
      <c r="CR17" s="448"/>
      <c r="CS17" s="449"/>
      <c r="CT17" s="413"/>
      <c r="CU17" s="414"/>
      <c r="CV17" s="414"/>
      <c r="CW17" s="414"/>
      <c r="CX17" s="414"/>
      <c r="CY17" s="414"/>
      <c r="CZ17" s="414"/>
      <c r="DA17" s="415"/>
      <c r="DB17" s="413"/>
      <c r="DC17" s="414"/>
      <c r="DD17" s="414"/>
      <c r="DE17" s="414"/>
      <c r="DF17" s="414"/>
      <c r="DG17" s="414"/>
      <c r="DH17" s="414"/>
      <c r="DI17" s="415"/>
    </row>
    <row r="18" spans="1:113" ht="18.75" customHeight="1" thickBot="1" x14ac:dyDescent="0.2">
      <c r="A18" s="178"/>
      <c r="B18" s="466" t="s">
        <v>158</v>
      </c>
      <c r="C18" s="467"/>
      <c r="D18" s="467"/>
      <c r="E18" s="468"/>
      <c r="F18" s="468"/>
      <c r="G18" s="468"/>
      <c r="H18" s="468"/>
      <c r="I18" s="468"/>
      <c r="J18" s="468"/>
      <c r="K18" s="468"/>
      <c r="L18" s="469">
        <v>109.94</v>
      </c>
      <c r="M18" s="469"/>
      <c r="N18" s="469"/>
      <c r="O18" s="469"/>
      <c r="P18" s="469"/>
      <c r="Q18" s="469"/>
      <c r="R18" s="470"/>
      <c r="S18" s="470"/>
      <c r="T18" s="470"/>
      <c r="U18" s="470"/>
      <c r="V18" s="471"/>
      <c r="W18" s="487"/>
      <c r="X18" s="488"/>
      <c r="Y18" s="488"/>
      <c r="Z18" s="488"/>
      <c r="AA18" s="488"/>
      <c r="AB18" s="512"/>
      <c r="AC18" s="386">
        <v>76.900000000000006</v>
      </c>
      <c r="AD18" s="387"/>
      <c r="AE18" s="387"/>
      <c r="AF18" s="387"/>
      <c r="AG18" s="472"/>
      <c r="AH18" s="386">
        <v>77.5</v>
      </c>
      <c r="AI18" s="387"/>
      <c r="AJ18" s="387"/>
      <c r="AK18" s="387"/>
      <c r="AL18" s="388"/>
      <c r="AM18" s="473"/>
      <c r="AN18" s="373"/>
      <c r="AO18" s="373"/>
      <c r="AP18" s="373"/>
      <c r="AQ18" s="373"/>
      <c r="AR18" s="373"/>
      <c r="AS18" s="373"/>
      <c r="AT18" s="374"/>
      <c r="AU18" s="474"/>
      <c r="AV18" s="475"/>
      <c r="AW18" s="475"/>
      <c r="AX18" s="475"/>
      <c r="AY18" s="430" t="s">
        <v>159</v>
      </c>
      <c r="AZ18" s="431"/>
      <c r="BA18" s="431"/>
      <c r="BB18" s="431"/>
      <c r="BC18" s="431"/>
      <c r="BD18" s="431"/>
      <c r="BE18" s="431"/>
      <c r="BF18" s="431"/>
      <c r="BG18" s="431"/>
      <c r="BH18" s="431"/>
      <c r="BI18" s="431"/>
      <c r="BJ18" s="431"/>
      <c r="BK18" s="431"/>
      <c r="BL18" s="431"/>
      <c r="BM18" s="432"/>
      <c r="BN18" s="416">
        <v>3025747</v>
      </c>
      <c r="BO18" s="417"/>
      <c r="BP18" s="417"/>
      <c r="BQ18" s="417"/>
      <c r="BR18" s="417"/>
      <c r="BS18" s="417"/>
      <c r="BT18" s="417"/>
      <c r="BU18" s="418"/>
      <c r="BV18" s="416">
        <v>2905862</v>
      </c>
      <c r="BW18" s="417"/>
      <c r="BX18" s="417"/>
      <c r="BY18" s="417"/>
      <c r="BZ18" s="417"/>
      <c r="CA18" s="417"/>
      <c r="CB18" s="417"/>
      <c r="CC18" s="418"/>
      <c r="CD18" s="191"/>
      <c r="CE18" s="448"/>
      <c r="CF18" s="448"/>
      <c r="CG18" s="448"/>
      <c r="CH18" s="448"/>
      <c r="CI18" s="448"/>
      <c r="CJ18" s="448"/>
      <c r="CK18" s="448"/>
      <c r="CL18" s="448"/>
      <c r="CM18" s="448"/>
      <c r="CN18" s="448"/>
      <c r="CO18" s="448"/>
      <c r="CP18" s="448"/>
      <c r="CQ18" s="448"/>
      <c r="CR18" s="448"/>
      <c r="CS18" s="449"/>
      <c r="CT18" s="413"/>
      <c r="CU18" s="414"/>
      <c r="CV18" s="414"/>
      <c r="CW18" s="414"/>
      <c r="CX18" s="414"/>
      <c r="CY18" s="414"/>
      <c r="CZ18" s="414"/>
      <c r="DA18" s="415"/>
      <c r="DB18" s="413"/>
      <c r="DC18" s="414"/>
      <c r="DD18" s="414"/>
      <c r="DE18" s="414"/>
      <c r="DF18" s="414"/>
      <c r="DG18" s="414"/>
      <c r="DH18" s="414"/>
      <c r="DI18" s="415"/>
    </row>
    <row r="19" spans="1:113" ht="18.75" customHeight="1" thickBot="1" x14ac:dyDescent="0.2">
      <c r="A19" s="178"/>
      <c r="B19" s="466" t="s">
        <v>160</v>
      </c>
      <c r="C19" s="467"/>
      <c r="D19" s="467"/>
      <c r="E19" s="468"/>
      <c r="F19" s="468"/>
      <c r="G19" s="468"/>
      <c r="H19" s="468"/>
      <c r="I19" s="468"/>
      <c r="J19" s="468"/>
      <c r="K19" s="468"/>
      <c r="L19" s="476">
        <v>72</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508"/>
      <c r="AM19" s="473"/>
      <c r="AN19" s="373"/>
      <c r="AO19" s="373"/>
      <c r="AP19" s="373"/>
      <c r="AQ19" s="373"/>
      <c r="AR19" s="373"/>
      <c r="AS19" s="373"/>
      <c r="AT19" s="374"/>
      <c r="AU19" s="474"/>
      <c r="AV19" s="475"/>
      <c r="AW19" s="475"/>
      <c r="AX19" s="475"/>
      <c r="AY19" s="430" t="s">
        <v>161</v>
      </c>
      <c r="AZ19" s="431"/>
      <c r="BA19" s="431"/>
      <c r="BB19" s="431"/>
      <c r="BC19" s="431"/>
      <c r="BD19" s="431"/>
      <c r="BE19" s="431"/>
      <c r="BF19" s="431"/>
      <c r="BG19" s="431"/>
      <c r="BH19" s="431"/>
      <c r="BI19" s="431"/>
      <c r="BJ19" s="431"/>
      <c r="BK19" s="431"/>
      <c r="BL19" s="431"/>
      <c r="BM19" s="432"/>
      <c r="BN19" s="416">
        <v>4412901</v>
      </c>
      <c r="BO19" s="417"/>
      <c r="BP19" s="417"/>
      <c r="BQ19" s="417"/>
      <c r="BR19" s="417"/>
      <c r="BS19" s="417"/>
      <c r="BT19" s="417"/>
      <c r="BU19" s="418"/>
      <c r="BV19" s="416">
        <v>4105051</v>
      </c>
      <c r="BW19" s="417"/>
      <c r="BX19" s="417"/>
      <c r="BY19" s="417"/>
      <c r="BZ19" s="417"/>
      <c r="CA19" s="417"/>
      <c r="CB19" s="417"/>
      <c r="CC19" s="418"/>
      <c r="CD19" s="191"/>
      <c r="CE19" s="448"/>
      <c r="CF19" s="448"/>
      <c r="CG19" s="448"/>
      <c r="CH19" s="448"/>
      <c r="CI19" s="448"/>
      <c r="CJ19" s="448"/>
      <c r="CK19" s="448"/>
      <c r="CL19" s="448"/>
      <c r="CM19" s="448"/>
      <c r="CN19" s="448"/>
      <c r="CO19" s="448"/>
      <c r="CP19" s="448"/>
      <c r="CQ19" s="448"/>
      <c r="CR19" s="448"/>
      <c r="CS19" s="449"/>
      <c r="CT19" s="413"/>
      <c r="CU19" s="414"/>
      <c r="CV19" s="414"/>
      <c r="CW19" s="414"/>
      <c r="CX19" s="414"/>
      <c r="CY19" s="414"/>
      <c r="CZ19" s="414"/>
      <c r="DA19" s="415"/>
      <c r="DB19" s="413"/>
      <c r="DC19" s="414"/>
      <c r="DD19" s="414"/>
      <c r="DE19" s="414"/>
      <c r="DF19" s="414"/>
      <c r="DG19" s="414"/>
      <c r="DH19" s="414"/>
      <c r="DI19" s="415"/>
    </row>
    <row r="20" spans="1:113" ht="18.75" customHeight="1" thickBot="1" x14ac:dyDescent="0.2">
      <c r="A20" s="178"/>
      <c r="B20" s="466" t="s">
        <v>162</v>
      </c>
      <c r="C20" s="467"/>
      <c r="D20" s="467"/>
      <c r="E20" s="468"/>
      <c r="F20" s="468"/>
      <c r="G20" s="468"/>
      <c r="H20" s="468"/>
      <c r="I20" s="468"/>
      <c r="J20" s="468"/>
      <c r="K20" s="468"/>
      <c r="L20" s="476">
        <v>3314</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378"/>
      <c r="AO20" s="378"/>
      <c r="AP20" s="378"/>
      <c r="AQ20" s="378"/>
      <c r="AR20" s="378"/>
      <c r="AS20" s="378"/>
      <c r="AT20" s="379"/>
      <c r="AU20" s="482"/>
      <c r="AV20" s="483"/>
      <c r="AW20" s="483"/>
      <c r="AX20" s="484"/>
      <c r="AY20" s="430"/>
      <c r="AZ20" s="431"/>
      <c r="BA20" s="431"/>
      <c r="BB20" s="431"/>
      <c r="BC20" s="431"/>
      <c r="BD20" s="431"/>
      <c r="BE20" s="431"/>
      <c r="BF20" s="431"/>
      <c r="BG20" s="431"/>
      <c r="BH20" s="431"/>
      <c r="BI20" s="431"/>
      <c r="BJ20" s="431"/>
      <c r="BK20" s="431"/>
      <c r="BL20" s="431"/>
      <c r="BM20" s="432"/>
      <c r="BN20" s="416"/>
      <c r="BO20" s="417"/>
      <c r="BP20" s="417"/>
      <c r="BQ20" s="417"/>
      <c r="BR20" s="417"/>
      <c r="BS20" s="417"/>
      <c r="BT20" s="417"/>
      <c r="BU20" s="418"/>
      <c r="BV20" s="416"/>
      <c r="BW20" s="417"/>
      <c r="BX20" s="417"/>
      <c r="BY20" s="417"/>
      <c r="BZ20" s="417"/>
      <c r="CA20" s="417"/>
      <c r="CB20" s="417"/>
      <c r="CC20" s="418"/>
      <c r="CD20" s="191"/>
      <c r="CE20" s="448"/>
      <c r="CF20" s="448"/>
      <c r="CG20" s="448"/>
      <c r="CH20" s="448"/>
      <c r="CI20" s="448"/>
      <c r="CJ20" s="448"/>
      <c r="CK20" s="448"/>
      <c r="CL20" s="448"/>
      <c r="CM20" s="448"/>
      <c r="CN20" s="448"/>
      <c r="CO20" s="448"/>
      <c r="CP20" s="448"/>
      <c r="CQ20" s="448"/>
      <c r="CR20" s="448"/>
      <c r="CS20" s="449"/>
      <c r="CT20" s="413"/>
      <c r="CU20" s="414"/>
      <c r="CV20" s="414"/>
      <c r="CW20" s="414"/>
      <c r="CX20" s="414"/>
      <c r="CY20" s="414"/>
      <c r="CZ20" s="414"/>
      <c r="DA20" s="415"/>
      <c r="DB20" s="413"/>
      <c r="DC20" s="414"/>
      <c r="DD20" s="414"/>
      <c r="DE20" s="414"/>
      <c r="DF20" s="414"/>
      <c r="DG20" s="414"/>
      <c r="DH20" s="414"/>
      <c r="DI20" s="415"/>
    </row>
    <row r="21" spans="1:113" ht="18.75" customHeight="1" thickBot="1" x14ac:dyDescent="0.2">
      <c r="A21" s="178"/>
      <c r="B21" s="463" t="s">
        <v>163</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389"/>
      <c r="AZ21" s="390"/>
      <c r="BA21" s="390"/>
      <c r="BB21" s="390"/>
      <c r="BC21" s="390"/>
      <c r="BD21" s="390"/>
      <c r="BE21" s="390"/>
      <c r="BF21" s="390"/>
      <c r="BG21" s="390"/>
      <c r="BH21" s="390"/>
      <c r="BI21" s="390"/>
      <c r="BJ21" s="390"/>
      <c r="BK21" s="390"/>
      <c r="BL21" s="390"/>
      <c r="BM21" s="391"/>
      <c r="BN21" s="450"/>
      <c r="BO21" s="451"/>
      <c r="BP21" s="451"/>
      <c r="BQ21" s="451"/>
      <c r="BR21" s="451"/>
      <c r="BS21" s="451"/>
      <c r="BT21" s="451"/>
      <c r="BU21" s="452"/>
      <c r="BV21" s="450"/>
      <c r="BW21" s="451"/>
      <c r="BX21" s="451"/>
      <c r="BY21" s="451"/>
      <c r="BZ21" s="451"/>
      <c r="CA21" s="451"/>
      <c r="CB21" s="451"/>
      <c r="CC21" s="452"/>
      <c r="CD21" s="191"/>
      <c r="CE21" s="448"/>
      <c r="CF21" s="448"/>
      <c r="CG21" s="448"/>
      <c r="CH21" s="448"/>
      <c r="CI21" s="448"/>
      <c r="CJ21" s="448"/>
      <c r="CK21" s="448"/>
      <c r="CL21" s="448"/>
      <c r="CM21" s="448"/>
      <c r="CN21" s="448"/>
      <c r="CO21" s="448"/>
      <c r="CP21" s="448"/>
      <c r="CQ21" s="448"/>
      <c r="CR21" s="448"/>
      <c r="CS21" s="449"/>
      <c r="CT21" s="413"/>
      <c r="CU21" s="414"/>
      <c r="CV21" s="414"/>
      <c r="CW21" s="414"/>
      <c r="CX21" s="414"/>
      <c r="CY21" s="414"/>
      <c r="CZ21" s="414"/>
      <c r="DA21" s="415"/>
      <c r="DB21" s="413"/>
      <c r="DC21" s="414"/>
      <c r="DD21" s="414"/>
      <c r="DE21" s="414"/>
      <c r="DF21" s="414"/>
      <c r="DG21" s="414"/>
      <c r="DH21" s="414"/>
      <c r="DI21" s="415"/>
    </row>
    <row r="22" spans="1:113" ht="18.75" customHeight="1" x14ac:dyDescent="0.15">
      <c r="A22" s="178"/>
      <c r="B22" s="392" t="s">
        <v>164</v>
      </c>
      <c r="C22" s="393"/>
      <c r="D22" s="394"/>
      <c r="E22" s="401" t="s">
        <v>1</v>
      </c>
      <c r="F22" s="402"/>
      <c r="G22" s="402"/>
      <c r="H22" s="402"/>
      <c r="I22" s="402"/>
      <c r="J22" s="402"/>
      <c r="K22" s="403"/>
      <c r="L22" s="401" t="s">
        <v>165</v>
      </c>
      <c r="M22" s="402"/>
      <c r="N22" s="402"/>
      <c r="O22" s="402"/>
      <c r="P22" s="403"/>
      <c r="Q22" s="407" t="s">
        <v>166</v>
      </c>
      <c r="R22" s="408"/>
      <c r="S22" s="408"/>
      <c r="T22" s="408"/>
      <c r="U22" s="408"/>
      <c r="V22" s="409"/>
      <c r="W22" s="458" t="s">
        <v>167</v>
      </c>
      <c r="X22" s="393"/>
      <c r="Y22" s="394"/>
      <c r="Z22" s="401" t="s">
        <v>1</v>
      </c>
      <c r="AA22" s="402"/>
      <c r="AB22" s="402"/>
      <c r="AC22" s="402"/>
      <c r="AD22" s="402"/>
      <c r="AE22" s="402"/>
      <c r="AF22" s="402"/>
      <c r="AG22" s="403"/>
      <c r="AH22" s="419" t="s">
        <v>168</v>
      </c>
      <c r="AI22" s="402"/>
      <c r="AJ22" s="402"/>
      <c r="AK22" s="402"/>
      <c r="AL22" s="403"/>
      <c r="AM22" s="419" t="s">
        <v>169</v>
      </c>
      <c r="AN22" s="420"/>
      <c r="AO22" s="420"/>
      <c r="AP22" s="420"/>
      <c r="AQ22" s="420"/>
      <c r="AR22" s="421"/>
      <c r="AS22" s="407" t="s">
        <v>166</v>
      </c>
      <c r="AT22" s="408"/>
      <c r="AU22" s="408"/>
      <c r="AV22" s="408"/>
      <c r="AW22" s="408"/>
      <c r="AX22" s="425"/>
      <c r="AY22" s="442" t="s">
        <v>170</v>
      </c>
      <c r="AZ22" s="443"/>
      <c r="BA22" s="443"/>
      <c r="BB22" s="443"/>
      <c r="BC22" s="443"/>
      <c r="BD22" s="443"/>
      <c r="BE22" s="443"/>
      <c r="BF22" s="443"/>
      <c r="BG22" s="443"/>
      <c r="BH22" s="443"/>
      <c r="BI22" s="443"/>
      <c r="BJ22" s="443"/>
      <c r="BK22" s="443"/>
      <c r="BL22" s="443"/>
      <c r="BM22" s="444"/>
      <c r="BN22" s="445">
        <v>5250304</v>
      </c>
      <c r="BO22" s="446"/>
      <c r="BP22" s="446"/>
      <c r="BQ22" s="446"/>
      <c r="BR22" s="446"/>
      <c r="BS22" s="446"/>
      <c r="BT22" s="446"/>
      <c r="BU22" s="447"/>
      <c r="BV22" s="445">
        <v>5273091</v>
      </c>
      <c r="BW22" s="446"/>
      <c r="BX22" s="446"/>
      <c r="BY22" s="446"/>
      <c r="BZ22" s="446"/>
      <c r="CA22" s="446"/>
      <c r="CB22" s="446"/>
      <c r="CC22" s="447"/>
      <c r="CD22" s="191"/>
      <c r="CE22" s="448"/>
      <c r="CF22" s="448"/>
      <c r="CG22" s="448"/>
      <c r="CH22" s="448"/>
      <c r="CI22" s="448"/>
      <c r="CJ22" s="448"/>
      <c r="CK22" s="448"/>
      <c r="CL22" s="448"/>
      <c r="CM22" s="448"/>
      <c r="CN22" s="448"/>
      <c r="CO22" s="448"/>
      <c r="CP22" s="448"/>
      <c r="CQ22" s="448"/>
      <c r="CR22" s="448"/>
      <c r="CS22" s="449"/>
      <c r="CT22" s="413"/>
      <c r="CU22" s="414"/>
      <c r="CV22" s="414"/>
      <c r="CW22" s="414"/>
      <c r="CX22" s="414"/>
      <c r="CY22" s="414"/>
      <c r="CZ22" s="414"/>
      <c r="DA22" s="415"/>
      <c r="DB22" s="413"/>
      <c r="DC22" s="414"/>
      <c r="DD22" s="414"/>
      <c r="DE22" s="414"/>
      <c r="DF22" s="414"/>
      <c r="DG22" s="414"/>
      <c r="DH22" s="414"/>
      <c r="DI22" s="415"/>
    </row>
    <row r="23" spans="1:113" ht="18.75" customHeight="1" x14ac:dyDescent="0.15">
      <c r="A23" s="178"/>
      <c r="B23" s="395"/>
      <c r="C23" s="396"/>
      <c r="D23" s="397"/>
      <c r="E23" s="404"/>
      <c r="F23" s="405"/>
      <c r="G23" s="405"/>
      <c r="H23" s="405"/>
      <c r="I23" s="405"/>
      <c r="J23" s="405"/>
      <c r="K23" s="406"/>
      <c r="L23" s="404"/>
      <c r="M23" s="405"/>
      <c r="N23" s="405"/>
      <c r="O23" s="405"/>
      <c r="P23" s="406"/>
      <c r="Q23" s="410"/>
      <c r="R23" s="411"/>
      <c r="S23" s="411"/>
      <c r="T23" s="411"/>
      <c r="U23" s="411"/>
      <c r="V23" s="412"/>
      <c r="W23" s="459"/>
      <c r="X23" s="396"/>
      <c r="Y23" s="397"/>
      <c r="Z23" s="404"/>
      <c r="AA23" s="405"/>
      <c r="AB23" s="405"/>
      <c r="AC23" s="405"/>
      <c r="AD23" s="405"/>
      <c r="AE23" s="405"/>
      <c r="AF23" s="405"/>
      <c r="AG23" s="406"/>
      <c r="AH23" s="404"/>
      <c r="AI23" s="405"/>
      <c r="AJ23" s="405"/>
      <c r="AK23" s="405"/>
      <c r="AL23" s="406"/>
      <c r="AM23" s="422"/>
      <c r="AN23" s="423"/>
      <c r="AO23" s="423"/>
      <c r="AP23" s="423"/>
      <c r="AQ23" s="423"/>
      <c r="AR23" s="424"/>
      <c r="AS23" s="410"/>
      <c r="AT23" s="411"/>
      <c r="AU23" s="411"/>
      <c r="AV23" s="411"/>
      <c r="AW23" s="411"/>
      <c r="AX23" s="426"/>
      <c r="AY23" s="430" t="s">
        <v>171</v>
      </c>
      <c r="AZ23" s="431"/>
      <c r="BA23" s="431"/>
      <c r="BB23" s="431"/>
      <c r="BC23" s="431"/>
      <c r="BD23" s="431"/>
      <c r="BE23" s="431"/>
      <c r="BF23" s="431"/>
      <c r="BG23" s="431"/>
      <c r="BH23" s="431"/>
      <c r="BI23" s="431"/>
      <c r="BJ23" s="431"/>
      <c r="BK23" s="431"/>
      <c r="BL23" s="431"/>
      <c r="BM23" s="432"/>
      <c r="BN23" s="416">
        <v>5199186</v>
      </c>
      <c r="BO23" s="417"/>
      <c r="BP23" s="417"/>
      <c r="BQ23" s="417"/>
      <c r="BR23" s="417"/>
      <c r="BS23" s="417"/>
      <c r="BT23" s="417"/>
      <c r="BU23" s="418"/>
      <c r="BV23" s="416">
        <v>5212383</v>
      </c>
      <c r="BW23" s="417"/>
      <c r="BX23" s="417"/>
      <c r="BY23" s="417"/>
      <c r="BZ23" s="417"/>
      <c r="CA23" s="417"/>
      <c r="CB23" s="417"/>
      <c r="CC23" s="418"/>
      <c r="CD23" s="191"/>
      <c r="CE23" s="448"/>
      <c r="CF23" s="448"/>
      <c r="CG23" s="448"/>
      <c r="CH23" s="448"/>
      <c r="CI23" s="448"/>
      <c r="CJ23" s="448"/>
      <c r="CK23" s="448"/>
      <c r="CL23" s="448"/>
      <c r="CM23" s="448"/>
      <c r="CN23" s="448"/>
      <c r="CO23" s="448"/>
      <c r="CP23" s="448"/>
      <c r="CQ23" s="448"/>
      <c r="CR23" s="448"/>
      <c r="CS23" s="449"/>
      <c r="CT23" s="413"/>
      <c r="CU23" s="414"/>
      <c r="CV23" s="414"/>
      <c r="CW23" s="414"/>
      <c r="CX23" s="414"/>
      <c r="CY23" s="414"/>
      <c r="CZ23" s="414"/>
      <c r="DA23" s="415"/>
      <c r="DB23" s="413"/>
      <c r="DC23" s="414"/>
      <c r="DD23" s="414"/>
      <c r="DE23" s="414"/>
      <c r="DF23" s="414"/>
      <c r="DG23" s="414"/>
      <c r="DH23" s="414"/>
      <c r="DI23" s="415"/>
    </row>
    <row r="24" spans="1:113" ht="18.75" customHeight="1" thickBot="1" x14ac:dyDescent="0.2">
      <c r="A24" s="178"/>
      <c r="B24" s="395"/>
      <c r="C24" s="396"/>
      <c r="D24" s="397"/>
      <c r="E24" s="372" t="s">
        <v>172</v>
      </c>
      <c r="F24" s="373"/>
      <c r="G24" s="373"/>
      <c r="H24" s="373"/>
      <c r="I24" s="373"/>
      <c r="J24" s="373"/>
      <c r="K24" s="374"/>
      <c r="L24" s="369">
        <v>1</v>
      </c>
      <c r="M24" s="370"/>
      <c r="N24" s="370"/>
      <c r="O24" s="370"/>
      <c r="P24" s="371"/>
      <c r="Q24" s="369">
        <v>6020</v>
      </c>
      <c r="R24" s="370"/>
      <c r="S24" s="370"/>
      <c r="T24" s="370"/>
      <c r="U24" s="370"/>
      <c r="V24" s="371"/>
      <c r="W24" s="459"/>
      <c r="X24" s="396"/>
      <c r="Y24" s="397"/>
      <c r="Z24" s="372" t="s">
        <v>173</v>
      </c>
      <c r="AA24" s="373"/>
      <c r="AB24" s="373"/>
      <c r="AC24" s="373"/>
      <c r="AD24" s="373"/>
      <c r="AE24" s="373"/>
      <c r="AF24" s="373"/>
      <c r="AG24" s="374"/>
      <c r="AH24" s="369">
        <v>111</v>
      </c>
      <c r="AI24" s="370"/>
      <c r="AJ24" s="370"/>
      <c r="AK24" s="370"/>
      <c r="AL24" s="371"/>
      <c r="AM24" s="369">
        <v>317571</v>
      </c>
      <c r="AN24" s="370"/>
      <c r="AO24" s="370"/>
      <c r="AP24" s="370"/>
      <c r="AQ24" s="370"/>
      <c r="AR24" s="371"/>
      <c r="AS24" s="369">
        <v>2861</v>
      </c>
      <c r="AT24" s="370"/>
      <c r="AU24" s="370"/>
      <c r="AV24" s="370"/>
      <c r="AW24" s="370"/>
      <c r="AX24" s="429"/>
      <c r="AY24" s="389" t="s">
        <v>174</v>
      </c>
      <c r="AZ24" s="390"/>
      <c r="BA24" s="390"/>
      <c r="BB24" s="390"/>
      <c r="BC24" s="390"/>
      <c r="BD24" s="390"/>
      <c r="BE24" s="390"/>
      <c r="BF24" s="390"/>
      <c r="BG24" s="390"/>
      <c r="BH24" s="390"/>
      <c r="BI24" s="390"/>
      <c r="BJ24" s="390"/>
      <c r="BK24" s="390"/>
      <c r="BL24" s="390"/>
      <c r="BM24" s="391"/>
      <c r="BN24" s="416">
        <v>3522850</v>
      </c>
      <c r="BO24" s="417"/>
      <c r="BP24" s="417"/>
      <c r="BQ24" s="417"/>
      <c r="BR24" s="417"/>
      <c r="BS24" s="417"/>
      <c r="BT24" s="417"/>
      <c r="BU24" s="418"/>
      <c r="BV24" s="416">
        <v>3358290</v>
      </c>
      <c r="BW24" s="417"/>
      <c r="BX24" s="417"/>
      <c r="BY24" s="417"/>
      <c r="BZ24" s="417"/>
      <c r="CA24" s="417"/>
      <c r="CB24" s="417"/>
      <c r="CC24" s="418"/>
      <c r="CD24" s="191"/>
      <c r="CE24" s="448"/>
      <c r="CF24" s="448"/>
      <c r="CG24" s="448"/>
      <c r="CH24" s="448"/>
      <c r="CI24" s="448"/>
      <c r="CJ24" s="448"/>
      <c r="CK24" s="448"/>
      <c r="CL24" s="448"/>
      <c r="CM24" s="448"/>
      <c r="CN24" s="448"/>
      <c r="CO24" s="448"/>
      <c r="CP24" s="448"/>
      <c r="CQ24" s="448"/>
      <c r="CR24" s="448"/>
      <c r="CS24" s="449"/>
      <c r="CT24" s="413"/>
      <c r="CU24" s="414"/>
      <c r="CV24" s="414"/>
      <c r="CW24" s="414"/>
      <c r="CX24" s="414"/>
      <c r="CY24" s="414"/>
      <c r="CZ24" s="414"/>
      <c r="DA24" s="415"/>
      <c r="DB24" s="413"/>
      <c r="DC24" s="414"/>
      <c r="DD24" s="414"/>
      <c r="DE24" s="414"/>
      <c r="DF24" s="414"/>
      <c r="DG24" s="414"/>
      <c r="DH24" s="414"/>
      <c r="DI24" s="415"/>
    </row>
    <row r="25" spans="1:113" ht="18.75" customHeight="1" x14ac:dyDescent="0.15">
      <c r="A25" s="178"/>
      <c r="B25" s="395"/>
      <c r="C25" s="396"/>
      <c r="D25" s="397"/>
      <c r="E25" s="372" t="s">
        <v>175</v>
      </c>
      <c r="F25" s="373"/>
      <c r="G25" s="373"/>
      <c r="H25" s="373"/>
      <c r="I25" s="373"/>
      <c r="J25" s="373"/>
      <c r="K25" s="374"/>
      <c r="L25" s="369">
        <v>1</v>
      </c>
      <c r="M25" s="370"/>
      <c r="N25" s="370"/>
      <c r="O25" s="370"/>
      <c r="P25" s="371"/>
      <c r="Q25" s="369">
        <v>5140</v>
      </c>
      <c r="R25" s="370"/>
      <c r="S25" s="370"/>
      <c r="T25" s="370"/>
      <c r="U25" s="370"/>
      <c r="V25" s="371"/>
      <c r="W25" s="459"/>
      <c r="X25" s="396"/>
      <c r="Y25" s="397"/>
      <c r="Z25" s="372" t="s">
        <v>176</v>
      </c>
      <c r="AA25" s="373"/>
      <c r="AB25" s="373"/>
      <c r="AC25" s="373"/>
      <c r="AD25" s="373"/>
      <c r="AE25" s="373"/>
      <c r="AF25" s="373"/>
      <c r="AG25" s="374"/>
      <c r="AH25" s="369" t="s">
        <v>139</v>
      </c>
      <c r="AI25" s="370"/>
      <c r="AJ25" s="370"/>
      <c r="AK25" s="370"/>
      <c r="AL25" s="371"/>
      <c r="AM25" s="369" t="s">
        <v>177</v>
      </c>
      <c r="AN25" s="370"/>
      <c r="AO25" s="370"/>
      <c r="AP25" s="370"/>
      <c r="AQ25" s="370"/>
      <c r="AR25" s="371"/>
      <c r="AS25" s="369" t="s">
        <v>129</v>
      </c>
      <c r="AT25" s="370"/>
      <c r="AU25" s="370"/>
      <c r="AV25" s="370"/>
      <c r="AW25" s="370"/>
      <c r="AX25" s="429"/>
      <c r="AY25" s="442" t="s">
        <v>178</v>
      </c>
      <c r="AZ25" s="443"/>
      <c r="BA25" s="443"/>
      <c r="BB25" s="443"/>
      <c r="BC25" s="443"/>
      <c r="BD25" s="443"/>
      <c r="BE25" s="443"/>
      <c r="BF25" s="443"/>
      <c r="BG25" s="443"/>
      <c r="BH25" s="443"/>
      <c r="BI25" s="443"/>
      <c r="BJ25" s="443"/>
      <c r="BK25" s="443"/>
      <c r="BL25" s="443"/>
      <c r="BM25" s="444"/>
      <c r="BN25" s="445">
        <v>199672</v>
      </c>
      <c r="BO25" s="446"/>
      <c r="BP25" s="446"/>
      <c r="BQ25" s="446"/>
      <c r="BR25" s="446"/>
      <c r="BS25" s="446"/>
      <c r="BT25" s="446"/>
      <c r="BU25" s="447"/>
      <c r="BV25" s="445">
        <v>70308</v>
      </c>
      <c r="BW25" s="446"/>
      <c r="BX25" s="446"/>
      <c r="BY25" s="446"/>
      <c r="BZ25" s="446"/>
      <c r="CA25" s="446"/>
      <c r="CB25" s="446"/>
      <c r="CC25" s="447"/>
      <c r="CD25" s="191"/>
      <c r="CE25" s="448"/>
      <c r="CF25" s="448"/>
      <c r="CG25" s="448"/>
      <c r="CH25" s="448"/>
      <c r="CI25" s="448"/>
      <c r="CJ25" s="448"/>
      <c r="CK25" s="448"/>
      <c r="CL25" s="448"/>
      <c r="CM25" s="448"/>
      <c r="CN25" s="448"/>
      <c r="CO25" s="448"/>
      <c r="CP25" s="448"/>
      <c r="CQ25" s="448"/>
      <c r="CR25" s="448"/>
      <c r="CS25" s="449"/>
      <c r="CT25" s="413"/>
      <c r="CU25" s="414"/>
      <c r="CV25" s="414"/>
      <c r="CW25" s="414"/>
      <c r="CX25" s="414"/>
      <c r="CY25" s="414"/>
      <c r="CZ25" s="414"/>
      <c r="DA25" s="415"/>
      <c r="DB25" s="413"/>
      <c r="DC25" s="414"/>
      <c r="DD25" s="414"/>
      <c r="DE25" s="414"/>
      <c r="DF25" s="414"/>
      <c r="DG25" s="414"/>
      <c r="DH25" s="414"/>
      <c r="DI25" s="415"/>
    </row>
    <row r="26" spans="1:113" ht="18.75" customHeight="1" x14ac:dyDescent="0.15">
      <c r="A26" s="178"/>
      <c r="B26" s="395"/>
      <c r="C26" s="396"/>
      <c r="D26" s="397"/>
      <c r="E26" s="372" t="s">
        <v>179</v>
      </c>
      <c r="F26" s="373"/>
      <c r="G26" s="373"/>
      <c r="H26" s="373"/>
      <c r="I26" s="373"/>
      <c r="J26" s="373"/>
      <c r="K26" s="374"/>
      <c r="L26" s="369">
        <v>1</v>
      </c>
      <c r="M26" s="370"/>
      <c r="N26" s="370"/>
      <c r="O26" s="370"/>
      <c r="P26" s="371"/>
      <c r="Q26" s="369">
        <v>4670</v>
      </c>
      <c r="R26" s="370"/>
      <c r="S26" s="370"/>
      <c r="T26" s="370"/>
      <c r="U26" s="370"/>
      <c r="V26" s="371"/>
      <c r="W26" s="459"/>
      <c r="X26" s="396"/>
      <c r="Y26" s="397"/>
      <c r="Z26" s="372" t="s">
        <v>180</v>
      </c>
      <c r="AA26" s="427"/>
      <c r="AB26" s="427"/>
      <c r="AC26" s="427"/>
      <c r="AD26" s="427"/>
      <c r="AE26" s="427"/>
      <c r="AF26" s="427"/>
      <c r="AG26" s="428"/>
      <c r="AH26" s="369">
        <v>6</v>
      </c>
      <c r="AI26" s="370"/>
      <c r="AJ26" s="370"/>
      <c r="AK26" s="370"/>
      <c r="AL26" s="371"/>
      <c r="AM26" s="369">
        <v>16572</v>
      </c>
      <c r="AN26" s="370"/>
      <c r="AO26" s="370"/>
      <c r="AP26" s="370"/>
      <c r="AQ26" s="370"/>
      <c r="AR26" s="371"/>
      <c r="AS26" s="369">
        <v>2762</v>
      </c>
      <c r="AT26" s="370"/>
      <c r="AU26" s="370"/>
      <c r="AV26" s="370"/>
      <c r="AW26" s="370"/>
      <c r="AX26" s="429"/>
      <c r="AY26" s="456" t="s">
        <v>181</v>
      </c>
      <c r="AZ26" s="376"/>
      <c r="BA26" s="376"/>
      <c r="BB26" s="376"/>
      <c r="BC26" s="376"/>
      <c r="BD26" s="376"/>
      <c r="BE26" s="376"/>
      <c r="BF26" s="376"/>
      <c r="BG26" s="376"/>
      <c r="BH26" s="376"/>
      <c r="BI26" s="376"/>
      <c r="BJ26" s="376"/>
      <c r="BK26" s="376"/>
      <c r="BL26" s="376"/>
      <c r="BM26" s="457"/>
      <c r="BN26" s="416" t="s">
        <v>182</v>
      </c>
      <c r="BO26" s="417"/>
      <c r="BP26" s="417"/>
      <c r="BQ26" s="417"/>
      <c r="BR26" s="417"/>
      <c r="BS26" s="417"/>
      <c r="BT26" s="417"/>
      <c r="BU26" s="418"/>
      <c r="BV26" s="416" t="s">
        <v>129</v>
      </c>
      <c r="BW26" s="417"/>
      <c r="BX26" s="417"/>
      <c r="BY26" s="417"/>
      <c r="BZ26" s="417"/>
      <c r="CA26" s="417"/>
      <c r="CB26" s="417"/>
      <c r="CC26" s="418"/>
      <c r="CD26" s="191"/>
      <c r="CE26" s="448"/>
      <c r="CF26" s="448"/>
      <c r="CG26" s="448"/>
      <c r="CH26" s="448"/>
      <c r="CI26" s="448"/>
      <c r="CJ26" s="448"/>
      <c r="CK26" s="448"/>
      <c r="CL26" s="448"/>
      <c r="CM26" s="448"/>
      <c r="CN26" s="448"/>
      <c r="CO26" s="448"/>
      <c r="CP26" s="448"/>
      <c r="CQ26" s="448"/>
      <c r="CR26" s="448"/>
      <c r="CS26" s="449"/>
      <c r="CT26" s="413"/>
      <c r="CU26" s="414"/>
      <c r="CV26" s="414"/>
      <c r="CW26" s="414"/>
      <c r="CX26" s="414"/>
      <c r="CY26" s="414"/>
      <c r="CZ26" s="414"/>
      <c r="DA26" s="415"/>
      <c r="DB26" s="413"/>
      <c r="DC26" s="414"/>
      <c r="DD26" s="414"/>
      <c r="DE26" s="414"/>
      <c r="DF26" s="414"/>
      <c r="DG26" s="414"/>
      <c r="DH26" s="414"/>
      <c r="DI26" s="415"/>
    </row>
    <row r="27" spans="1:113" ht="18.75" customHeight="1" thickBot="1" x14ac:dyDescent="0.2">
      <c r="A27" s="178"/>
      <c r="B27" s="395"/>
      <c r="C27" s="396"/>
      <c r="D27" s="397"/>
      <c r="E27" s="372" t="s">
        <v>183</v>
      </c>
      <c r="F27" s="373"/>
      <c r="G27" s="373"/>
      <c r="H27" s="373"/>
      <c r="I27" s="373"/>
      <c r="J27" s="373"/>
      <c r="K27" s="374"/>
      <c r="L27" s="369">
        <v>1</v>
      </c>
      <c r="M27" s="370"/>
      <c r="N27" s="370"/>
      <c r="O27" s="370"/>
      <c r="P27" s="371"/>
      <c r="Q27" s="369">
        <v>2450</v>
      </c>
      <c r="R27" s="370"/>
      <c r="S27" s="370"/>
      <c r="T27" s="370"/>
      <c r="U27" s="370"/>
      <c r="V27" s="371"/>
      <c r="W27" s="459"/>
      <c r="X27" s="396"/>
      <c r="Y27" s="397"/>
      <c r="Z27" s="372" t="s">
        <v>184</v>
      </c>
      <c r="AA27" s="373"/>
      <c r="AB27" s="373"/>
      <c r="AC27" s="373"/>
      <c r="AD27" s="373"/>
      <c r="AE27" s="373"/>
      <c r="AF27" s="373"/>
      <c r="AG27" s="374"/>
      <c r="AH27" s="369">
        <v>7</v>
      </c>
      <c r="AI27" s="370"/>
      <c r="AJ27" s="370"/>
      <c r="AK27" s="370"/>
      <c r="AL27" s="371"/>
      <c r="AM27" s="369">
        <v>26869</v>
      </c>
      <c r="AN27" s="370"/>
      <c r="AO27" s="370"/>
      <c r="AP27" s="370"/>
      <c r="AQ27" s="370"/>
      <c r="AR27" s="371"/>
      <c r="AS27" s="369">
        <v>3838</v>
      </c>
      <c r="AT27" s="370"/>
      <c r="AU27" s="370"/>
      <c r="AV27" s="370"/>
      <c r="AW27" s="370"/>
      <c r="AX27" s="429"/>
      <c r="AY27" s="453" t="s">
        <v>185</v>
      </c>
      <c r="AZ27" s="454"/>
      <c r="BA27" s="454"/>
      <c r="BB27" s="454"/>
      <c r="BC27" s="454"/>
      <c r="BD27" s="454"/>
      <c r="BE27" s="454"/>
      <c r="BF27" s="454"/>
      <c r="BG27" s="454"/>
      <c r="BH27" s="454"/>
      <c r="BI27" s="454"/>
      <c r="BJ27" s="454"/>
      <c r="BK27" s="454"/>
      <c r="BL27" s="454"/>
      <c r="BM27" s="455"/>
      <c r="BN27" s="450">
        <v>20042</v>
      </c>
      <c r="BO27" s="451"/>
      <c r="BP27" s="451"/>
      <c r="BQ27" s="451"/>
      <c r="BR27" s="451"/>
      <c r="BS27" s="451"/>
      <c r="BT27" s="451"/>
      <c r="BU27" s="452"/>
      <c r="BV27" s="450">
        <v>245042</v>
      </c>
      <c r="BW27" s="451"/>
      <c r="BX27" s="451"/>
      <c r="BY27" s="451"/>
      <c r="BZ27" s="451"/>
      <c r="CA27" s="451"/>
      <c r="CB27" s="451"/>
      <c r="CC27" s="452"/>
      <c r="CD27" s="193"/>
      <c r="CE27" s="448"/>
      <c r="CF27" s="448"/>
      <c r="CG27" s="448"/>
      <c r="CH27" s="448"/>
      <c r="CI27" s="448"/>
      <c r="CJ27" s="448"/>
      <c r="CK27" s="448"/>
      <c r="CL27" s="448"/>
      <c r="CM27" s="448"/>
      <c r="CN27" s="448"/>
      <c r="CO27" s="448"/>
      <c r="CP27" s="448"/>
      <c r="CQ27" s="448"/>
      <c r="CR27" s="448"/>
      <c r="CS27" s="449"/>
      <c r="CT27" s="413"/>
      <c r="CU27" s="414"/>
      <c r="CV27" s="414"/>
      <c r="CW27" s="414"/>
      <c r="CX27" s="414"/>
      <c r="CY27" s="414"/>
      <c r="CZ27" s="414"/>
      <c r="DA27" s="415"/>
      <c r="DB27" s="413"/>
      <c r="DC27" s="414"/>
      <c r="DD27" s="414"/>
      <c r="DE27" s="414"/>
      <c r="DF27" s="414"/>
      <c r="DG27" s="414"/>
      <c r="DH27" s="414"/>
      <c r="DI27" s="415"/>
    </row>
    <row r="28" spans="1:113" ht="18.75" customHeight="1" x14ac:dyDescent="0.15">
      <c r="A28" s="178"/>
      <c r="B28" s="395"/>
      <c r="C28" s="396"/>
      <c r="D28" s="397"/>
      <c r="E28" s="372" t="s">
        <v>186</v>
      </c>
      <c r="F28" s="373"/>
      <c r="G28" s="373"/>
      <c r="H28" s="373"/>
      <c r="I28" s="373"/>
      <c r="J28" s="373"/>
      <c r="K28" s="374"/>
      <c r="L28" s="369">
        <v>1</v>
      </c>
      <c r="M28" s="370"/>
      <c r="N28" s="370"/>
      <c r="O28" s="370"/>
      <c r="P28" s="371"/>
      <c r="Q28" s="369">
        <v>1870</v>
      </c>
      <c r="R28" s="370"/>
      <c r="S28" s="370"/>
      <c r="T28" s="370"/>
      <c r="U28" s="370"/>
      <c r="V28" s="371"/>
      <c r="W28" s="459"/>
      <c r="X28" s="396"/>
      <c r="Y28" s="397"/>
      <c r="Z28" s="372" t="s">
        <v>187</v>
      </c>
      <c r="AA28" s="373"/>
      <c r="AB28" s="373"/>
      <c r="AC28" s="373"/>
      <c r="AD28" s="373"/>
      <c r="AE28" s="373"/>
      <c r="AF28" s="373"/>
      <c r="AG28" s="374"/>
      <c r="AH28" s="369" t="s">
        <v>130</v>
      </c>
      <c r="AI28" s="370"/>
      <c r="AJ28" s="370"/>
      <c r="AK28" s="370"/>
      <c r="AL28" s="371"/>
      <c r="AM28" s="369" t="s">
        <v>139</v>
      </c>
      <c r="AN28" s="370"/>
      <c r="AO28" s="370"/>
      <c r="AP28" s="370"/>
      <c r="AQ28" s="370"/>
      <c r="AR28" s="371"/>
      <c r="AS28" s="369" t="s">
        <v>129</v>
      </c>
      <c r="AT28" s="370"/>
      <c r="AU28" s="370"/>
      <c r="AV28" s="370"/>
      <c r="AW28" s="370"/>
      <c r="AX28" s="429"/>
      <c r="AY28" s="433" t="s">
        <v>188</v>
      </c>
      <c r="AZ28" s="434"/>
      <c r="BA28" s="434"/>
      <c r="BB28" s="435"/>
      <c r="BC28" s="442" t="s">
        <v>49</v>
      </c>
      <c r="BD28" s="443"/>
      <c r="BE28" s="443"/>
      <c r="BF28" s="443"/>
      <c r="BG28" s="443"/>
      <c r="BH28" s="443"/>
      <c r="BI28" s="443"/>
      <c r="BJ28" s="443"/>
      <c r="BK28" s="443"/>
      <c r="BL28" s="443"/>
      <c r="BM28" s="444"/>
      <c r="BN28" s="445">
        <v>1202763</v>
      </c>
      <c r="BO28" s="446"/>
      <c r="BP28" s="446"/>
      <c r="BQ28" s="446"/>
      <c r="BR28" s="446"/>
      <c r="BS28" s="446"/>
      <c r="BT28" s="446"/>
      <c r="BU28" s="447"/>
      <c r="BV28" s="445">
        <v>1069292</v>
      </c>
      <c r="BW28" s="446"/>
      <c r="BX28" s="446"/>
      <c r="BY28" s="446"/>
      <c r="BZ28" s="446"/>
      <c r="CA28" s="446"/>
      <c r="CB28" s="446"/>
      <c r="CC28" s="447"/>
      <c r="CD28" s="191"/>
      <c r="CE28" s="448"/>
      <c r="CF28" s="448"/>
      <c r="CG28" s="448"/>
      <c r="CH28" s="448"/>
      <c r="CI28" s="448"/>
      <c r="CJ28" s="448"/>
      <c r="CK28" s="448"/>
      <c r="CL28" s="448"/>
      <c r="CM28" s="448"/>
      <c r="CN28" s="448"/>
      <c r="CO28" s="448"/>
      <c r="CP28" s="448"/>
      <c r="CQ28" s="448"/>
      <c r="CR28" s="448"/>
      <c r="CS28" s="449"/>
      <c r="CT28" s="413"/>
      <c r="CU28" s="414"/>
      <c r="CV28" s="414"/>
      <c r="CW28" s="414"/>
      <c r="CX28" s="414"/>
      <c r="CY28" s="414"/>
      <c r="CZ28" s="414"/>
      <c r="DA28" s="415"/>
      <c r="DB28" s="413"/>
      <c r="DC28" s="414"/>
      <c r="DD28" s="414"/>
      <c r="DE28" s="414"/>
      <c r="DF28" s="414"/>
      <c r="DG28" s="414"/>
      <c r="DH28" s="414"/>
      <c r="DI28" s="415"/>
    </row>
    <row r="29" spans="1:113" ht="18.75" customHeight="1" x14ac:dyDescent="0.15">
      <c r="A29" s="178"/>
      <c r="B29" s="395"/>
      <c r="C29" s="396"/>
      <c r="D29" s="397"/>
      <c r="E29" s="372" t="s">
        <v>189</v>
      </c>
      <c r="F29" s="373"/>
      <c r="G29" s="373"/>
      <c r="H29" s="373"/>
      <c r="I29" s="373"/>
      <c r="J29" s="373"/>
      <c r="K29" s="374"/>
      <c r="L29" s="369">
        <v>9</v>
      </c>
      <c r="M29" s="370"/>
      <c r="N29" s="370"/>
      <c r="O29" s="370"/>
      <c r="P29" s="371"/>
      <c r="Q29" s="369">
        <v>1680</v>
      </c>
      <c r="R29" s="370"/>
      <c r="S29" s="370"/>
      <c r="T29" s="370"/>
      <c r="U29" s="370"/>
      <c r="V29" s="371"/>
      <c r="W29" s="460"/>
      <c r="X29" s="461"/>
      <c r="Y29" s="462"/>
      <c r="Z29" s="372" t="s">
        <v>190</v>
      </c>
      <c r="AA29" s="373"/>
      <c r="AB29" s="373"/>
      <c r="AC29" s="373"/>
      <c r="AD29" s="373"/>
      <c r="AE29" s="373"/>
      <c r="AF29" s="373"/>
      <c r="AG29" s="374"/>
      <c r="AH29" s="369">
        <v>118</v>
      </c>
      <c r="AI29" s="370"/>
      <c r="AJ29" s="370"/>
      <c r="AK29" s="370"/>
      <c r="AL29" s="371"/>
      <c r="AM29" s="369">
        <v>344440</v>
      </c>
      <c r="AN29" s="370"/>
      <c r="AO29" s="370"/>
      <c r="AP29" s="370"/>
      <c r="AQ29" s="370"/>
      <c r="AR29" s="371"/>
      <c r="AS29" s="369">
        <v>2919</v>
      </c>
      <c r="AT29" s="370"/>
      <c r="AU29" s="370"/>
      <c r="AV29" s="370"/>
      <c r="AW29" s="370"/>
      <c r="AX29" s="429"/>
      <c r="AY29" s="436"/>
      <c r="AZ29" s="437"/>
      <c r="BA29" s="437"/>
      <c r="BB29" s="438"/>
      <c r="BC29" s="430" t="s">
        <v>191</v>
      </c>
      <c r="BD29" s="431"/>
      <c r="BE29" s="431"/>
      <c r="BF29" s="431"/>
      <c r="BG29" s="431"/>
      <c r="BH29" s="431"/>
      <c r="BI29" s="431"/>
      <c r="BJ29" s="431"/>
      <c r="BK29" s="431"/>
      <c r="BL29" s="431"/>
      <c r="BM29" s="432"/>
      <c r="BN29" s="416">
        <v>3</v>
      </c>
      <c r="BO29" s="417"/>
      <c r="BP29" s="417"/>
      <c r="BQ29" s="417"/>
      <c r="BR29" s="417"/>
      <c r="BS29" s="417"/>
      <c r="BT29" s="417"/>
      <c r="BU29" s="418"/>
      <c r="BV29" s="416">
        <v>3</v>
      </c>
      <c r="BW29" s="417"/>
      <c r="BX29" s="417"/>
      <c r="BY29" s="417"/>
      <c r="BZ29" s="417"/>
      <c r="CA29" s="417"/>
      <c r="CB29" s="417"/>
      <c r="CC29" s="418"/>
      <c r="CD29" s="193"/>
      <c r="CE29" s="448"/>
      <c r="CF29" s="448"/>
      <c r="CG29" s="448"/>
      <c r="CH29" s="448"/>
      <c r="CI29" s="448"/>
      <c r="CJ29" s="448"/>
      <c r="CK29" s="448"/>
      <c r="CL29" s="448"/>
      <c r="CM29" s="448"/>
      <c r="CN29" s="448"/>
      <c r="CO29" s="448"/>
      <c r="CP29" s="448"/>
      <c r="CQ29" s="448"/>
      <c r="CR29" s="448"/>
      <c r="CS29" s="449"/>
      <c r="CT29" s="413"/>
      <c r="CU29" s="414"/>
      <c r="CV29" s="414"/>
      <c r="CW29" s="414"/>
      <c r="CX29" s="414"/>
      <c r="CY29" s="414"/>
      <c r="CZ29" s="414"/>
      <c r="DA29" s="415"/>
      <c r="DB29" s="413"/>
      <c r="DC29" s="414"/>
      <c r="DD29" s="414"/>
      <c r="DE29" s="414"/>
      <c r="DF29" s="414"/>
      <c r="DG29" s="414"/>
      <c r="DH29" s="414"/>
      <c r="DI29" s="415"/>
    </row>
    <row r="30" spans="1:113" ht="18.75" customHeight="1" thickBot="1" x14ac:dyDescent="0.2">
      <c r="A30" s="178"/>
      <c r="B30" s="398"/>
      <c r="C30" s="399"/>
      <c r="D30" s="400"/>
      <c r="E30" s="377"/>
      <c r="F30" s="378"/>
      <c r="G30" s="378"/>
      <c r="H30" s="378"/>
      <c r="I30" s="378"/>
      <c r="J30" s="378"/>
      <c r="K30" s="379"/>
      <c r="L30" s="380"/>
      <c r="M30" s="381"/>
      <c r="N30" s="381"/>
      <c r="O30" s="381"/>
      <c r="P30" s="382"/>
      <c r="Q30" s="380"/>
      <c r="R30" s="381"/>
      <c r="S30" s="381"/>
      <c r="T30" s="381"/>
      <c r="U30" s="381"/>
      <c r="V30" s="382"/>
      <c r="W30" s="383" t="s">
        <v>192</v>
      </c>
      <c r="X30" s="384"/>
      <c r="Y30" s="384"/>
      <c r="Z30" s="384"/>
      <c r="AA30" s="384"/>
      <c r="AB30" s="384"/>
      <c r="AC30" s="384"/>
      <c r="AD30" s="384"/>
      <c r="AE30" s="384"/>
      <c r="AF30" s="384"/>
      <c r="AG30" s="385"/>
      <c r="AH30" s="386">
        <v>96.9</v>
      </c>
      <c r="AI30" s="387"/>
      <c r="AJ30" s="387"/>
      <c r="AK30" s="387"/>
      <c r="AL30" s="387"/>
      <c r="AM30" s="387"/>
      <c r="AN30" s="387"/>
      <c r="AO30" s="387"/>
      <c r="AP30" s="387"/>
      <c r="AQ30" s="387"/>
      <c r="AR30" s="387"/>
      <c r="AS30" s="387"/>
      <c r="AT30" s="387"/>
      <c r="AU30" s="387"/>
      <c r="AV30" s="387"/>
      <c r="AW30" s="387"/>
      <c r="AX30" s="388"/>
      <c r="AY30" s="439"/>
      <c r="AZ30" s="440"/>
      <c r="BA30" s="440"/>
      <c r="BB30" s="441"/>
      <c r="BC30" s="389" t="s">
        <v>51</v>
      </c>
      <c r="BD30" s="390"/>
      <c r="BE30" s="390"/>
      <c r="BF30" s="390"/>
      <c r="BG30" s="390"/>
      <c r="BH30" s="390"/>
      <c r="BI30" s="390"/>
      <c r="BJ30" s="390"/>
      <c r="BK30" s="390"/>
      <c r="BL30" s="390"/>
      <c r="BM30" s="391"/>
      <c r="BN30" s="450">
        <v>975592</v>
      </c>
      <c r="BO30" s="451"/>
      <c r="BP30" s="451"/>
      <c r="BQ30" s="451"/>
      <c r="BR30" s="451"/>
      <c r="BS30" s="451"/>
      <c r="BT30" s="451"/>
      <c r="BU30" s="452"/>
      <c r="BV30" s="450">
        <v>845225</v>
      </c>
      <c r="BW30" s="451"/>
      <c r="BX30" s="451"/>
      <c r="BY30" s="451"/>
      <c r="BZ30" s="451"/>
      <c r="CA30" s="451"/>
      <c r="CB30" s="451"/>
      <c r="CC30" s="45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193</v>
      </c>
      <c r="D32" s="375"/>
      <c r="E32" s="375"/>
      <c r="F32" s="375"/>
      <c r="G32" s="375"/>
      <c r="H32" s="375"/>
      <c r="I32" s="375"/>
      <c r="J32" s="375"/>
      <c r="K32" s="375"/>
      <c r="L32" s="375"/>
      <c r="M32" s="375"/>
      <c r="N32" s="375"/>
      <c r="O32" s="375"/>
      <c r="P32" s="375"/>
      <c r="Q32" s="375"/>
      <c r="R32" s="375"/>
      <c r="S32" s="375"/>
      <c r="U32" s="376" t="s">
        <v>194</v>
      </c>
      <c r="V32" s="376"/>
      <c r="W32" s="376"/>
      <c r="X32" s="376"/>
      <c r="Y32" s="376"/>
      <c r="Z32" s="376"/>
      <c r="AA32" s="376"/>
      <c r="AB32" s="376"/>
      <c r="AC32" s="376"/>
      <c r="AD32" s="376"/>
      <c r="AE32" s="376"/>
      <c r="AF32" s="376"/>
      <c r="AG32" s="376"/>
      <c r="AH32" s="376"/>
      <c r="AI32" s="376"/>
      <c r="AJ32" s="376"/>
      <c r="AK32" s="376"/>
      <c r="AM32" s="376" t="s">
        <v>195</v>
      </c>
      <c r="AN32" s="376"/>
      <c r="AO32" s="376"/>
      <c r="AP32" s="376"/>
      <c r="AQ32" s="376"/>
      <c r="AR32" s="376"/>
      <c r="AS32" s="376"/>
      <c r="AT32" s="376"/>
      <c r="AU32" s="376"/>
      <c r="AV32" s="376"/>
      <c r="AW32" s="376"/>
      <c r="AX32" s="376"/>
      <c r="AY32" s="376"/>
      <c r="AZ32" s="376"/>
      <c r="BA32" s="376"/>
      <c r="BB32" s="376"/>
      <c r="BC32" s="376"/>
      <c r="BE32" s="376" t="s">
        <v>196</v>
      </c>
      <c r="BF32" s="376"/>
      <c r="BG32" s="376"/>
      <c r="BH32" s="376"/>
      <c r="BI32" s="376"/>
      <c r="BJ32" s="376"/>
      <c r="BK32" s="376"/>
      <c r="BL32" s="376"/>
      <c r="BM32" s="376"/>
      <c r="BN32" s="376"/>
      <c r="BO32" s="376"/>
      <c r="BP32" s="376"/>
      <c r="BQ32" s="376"/>
      <c r="BR32" s="376"/>
      <c r="BS32" s="376"/>
      <c r="BT32" s="376"/>
      <c r="BU32" s="376"/>
      <c r="BW32" s="376" t="s">
        <v>197</v>
      </c>
      <c r="BX32" s="376"/>
      <c r="BY32" s="376"/>
      <c r="BZ32" s="376"/>
      <c r="CA32" s="376"/>
      <c r="CB32" s="376"/>
      <c r="CC32" s="376"/>
      <c r="CD32" s="376"/>
      <c r="CE32" s="376"/>
      <c r="CF32" s="376"/>
      <c r="CG32" s="376"/>
      <c r="CH32" s="376"/>
      <c r="CI32" s="376"/>
      <c r="CJ32" s="376"/>
      <c r="CK32" s="376"/>
      <c r="CL32" s="376"/>
      <c r="CM32" s="376"/>
      <c r="CO32" s="376" t="s">
        <v>198</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68" t="s">
        <v>199</v>
      </c>
      <c r="D33" s="368"/>
      <c r="E33" s="367" t="s">
        <v>200</v>
      </c>
      <c r="F33" s="367"/>
      <c r="G33" s="367"/>
      <c r="H33" s="367"/>
      <c r="I33" s="367"/>
      <c r="J33" s="367"/>
      <c r="K33" s="367"/>
      <c r="L33" s="367"/>
      <c r="M33" s="367"/>
      <c r="N33" s="367"/>
      <c r="O33" s="367"/>
      <c r="P33" s="367"/>
      <c r="Q33" s="367"/>
      <c r="R33" s="367"/>
      <c r="S33" s="367"/>
      <c r="T33" s="203"/>
      <c r="U33" s="368" t="s">
        <v>201</v>
      </c>
      <c r="V33" s="368"/>
      <c r="W33" s="367" t="s">
        <v>202</v>
      </c>
      <c r="X33" s="367"/>
      <c r="Y33" s="367"/>
      <c r="Z33" s="367"/>
      <c r="AA33" s="367"/>
      <c r="AB33" s="367"/>
      <c r="AC33" s="367"/>
      <c r="AD33" s="367"/>
      <c r="AE33" s="367"/>
      <c r="AF33" s="367"/>
      <c r="AG33" s="367"/>
      <c r="AH33" s="367"/>
      <c r="AI33" s="367"/>
      <c r="AJ33" s="367"/>
      <c r="AK33" s="367"/>
      <c r="AL33" s="203"/>
      <c r="AM33" s="368" t="s">
        <v>203</v>
      </c>
      <c r="AN33" s="368"/>
      <c r="AO33" s="367" t="s">
        <v>204</v>
      </c>
      <c r="AP33" s="367"/>
      <c r="AQ33" s="367"/>
      <c r="AR33" s="367"/>
      <c r="AS33" s="367"/>
      <c r="AT33" s="367"/>
      <c r="AU33" s="367"/>
      <c r="AV33" s="367"/>
      <c r="AW33" s="367"/>
      <c r="AX33" s="367"/>
      <c r="AY33" s="367"/>
      <c r="AZ33" s="367"/>
      <c r="BA33" s="367"/>
      <c r="BB33" s="367"/>
      <c r="BC33" s="367"/>
      <c r="BD33" s="204"/>
      <c r="BE33" s="367" t="s">
        <v>205</v>
      </c>
      <c r="BF33" s="367"/>
      <c r="BG33" s="367" t="s">
        <v>206</v>
      </c>
      <c r="BH33" s="367"/>
      <c r="BI33" s="367"/>
      <c r="BJ33" s="367"/>
      <c r="BK33" s="367"/>
      <c r="BL33" s="367"/>
      <c r="BM33" s="367"/>
      <c r="BN33" s="367"/>
      <c r="BO33" s="367"/>
      <c r="BP33" s="367"/>
      <c r="BQ33" s="367"/>
      <c r="BR33" s="367"/>
      <c r="BS33" s="367"/>
      <c r="BT33" s="367"/>
      <c r="BU33" s="367"/>
      <c r="BV33" s="204"/>
      <c r="BW33" s="368" t="s">
        <v>205</v>
      </c>
      <c r="BX33" s="368"/>
      <c r="BY33" s="367" t="s">
        <v>207</v>
      </c>
      <c r="BZ33" s="367"/>
      <c r="CA33" s="367"/>
      <c r="CB33" s="367"/>
      <c r="CC33" s="367"/>
      <c r="CD33" s="367"/>
      <c r="CE33" s="367"/>
      <c r="CF33" s="367"/>
      <c r="CG33" s="367"/>
      <c r="CH33" s="367"/>
      <c r="CI33" s="367"/>
      <c r="CJ33" s="367"/>
      <c r="CK33" s="367"/>
      <c r="CL33" s="367"/>
      <c r="CM33" s="367"/>
      <c r="CN33" s="203"/>
      <c r="CO33" s="368" t="s">
        <v>203</v>
      </c>
      <c r="CP33" s="368"/>
      <c r="CQ33" s="367" t="s">
        <v>208</v>
      </c>
      <c r="CR33" s="367"/>
      <c r="CS33" s="367"/>
      <c r="CT33" s="367"/>
      <c r="CU33" s="367"/>
      <c r="CV33" s="367"/>
      <c r="CW33" s="367"/>
      <c r="CX33" s="367"/>
      <c r="CY33" s="367"/>
      <c r="CZ33" s="367"/>
      <c r="DA33" s="367"/>
      <c r="DB33" s="367"/>
      <c r="DC33" s="367"/>
      <c r="DD33" s="367"/>
      <c r="DE33" s="367"/>
      <c r="DF33" s="203"/>
      <c r="DG33" s="366" t="s">
        <v>209</v>
      </c>
      <c r="DH33" s="366"/>
      <c r="DI33" s="205"/>
    </row>
    <row r="34" spans="1:113" ht="32.25" customHeight="1" x14ac:dyDescent="0.15">
      <c r="A34" s="178"/>
      <c r="B34" s="202"/>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78"/>
      <c r="U34" s="364">
        <f>IF(W34="","",MAX(C34:D43)+1)</f>
        <v>3</v>
      </c>
      <c r="V34" s="364"/>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78"/>
      <c r="AM34" s="364">
        <f>IF(AO34="","",MAX(C34:D43,U34:V43)+1)</f>
        <v>6</v>
      </c>
      <c r="AN34" s="364"/>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78"/>
      <c r="BE34" s="364">
        <f>IF(BG34="","",MAX(C34:D43,U34:V43,AM34:AN43)+1)</f>
        <v>7</v>
      </c>
      <c r="BF34" s="364"/>
      <c r="BG34" s="365" t="str">
        <f>IF('各会計、関係団体の財政状況及び健全化判断比率'!B32="","",'各会計、関係団体の財政状況及び健全化判断比率'!B32)</f>
        <v>公共下水道事業特別会計</v>
      </c>
      <c r="BH34" s="365"/>
      <c r="BI34" s="365"/>
      <c r="BJ34" s="365"/>
      <c r="BK34" s="365"/>
      <c r="BL34" s="365"/>
      <c r="BM34" s="365"/>
      <c r="BN34" s="365"/>
      <c r="BO34" s="365"/>
      <c r="BP34" s="365"/>
      <c r="BQ34" s="365"/>
      <c r="BR34" s="365"/>
      <c r="BS34" s="365"/>
      <c r="BT34" s="365"/>
      <c r="BU34" s="365"/>
      <c r="BV34" s="178"/>
      <c r="BW34" s="364">
        <f>IF(BY34="","",MAX(C34:D43,U34:V43,AM34:AN43,BE34:BF43)+1)</f>
        <v>11</v>
      </c>
      <c r="BX34" s="364"/>
      <c r="BY34" s="365" t="str">
        <f>IF('各会計、関係団体の財政状況及び健全化判断比率'!B68="","",'各会計、関係団体の財政状況及び健全化判断比率'!B68)</f>
        <v>静岡県市町総合事務組合</v>
      </c>
      <c r="BZ34" s="365"/>
      <c r="CA34" s="365"/>
      <c r="CB34" s="365"/>
      <c r="CC34" s="365"/>
      <c r="CD34" s="365"/>
      <c r="CE34" s="365"/>
      <c r="CF34" s="365"/>
      <c r="CG34" s="365"/>
      <c r="CH34" s="365"/>
      <c r="CI34" s="365"/>
      <c r="CJ34" s="365"/>
      <c r="CK34" s="365"/>
      <c r="CL34" s="365"/>
      <c r="CM34" s="365"/>
      <c r="CN34" s="178"/>
      <c r="CO34" s="364" t="str">
        <f>IF(CQ34="","",MAX(C34:D43,U34:V43,AM34:AN43,BE34:BF43,BW34:BX43)+1)</f>
        <v/>
      </c>
      <c r="CP34" s="364"/>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205"/>
    </row>
    <row r="35" spans="1:113" ht="32.25" customHeight="1" x14ac:dyDescent="0.15">
      <c r="A35" s="178"/>
      <c r="B35" s="202"/>
      <c r="C35" s="364">
        <f>IF(E35="","",C34+1)</f>
        <v>2</v>
      </c>
      <c r="D35" s="364"/>
      <c r="E35" s="365" t="str">
        <f>IF('各会計、関係団体の財政状況及び健全化判断比率'!B8="","",'各会計、関係団体の財政状況及び健全化判断比率'!B8)</f>
        <v>土地取得特別会計</v>
      </c>
      <c r="F35" s="365"/>
      <c r="G35" s="365"/>
      <c r="H35" s="365"/>
      <c r="I35" s="365"/>
      <c r="J35" s="365"/>
      <c r="K35" s="365"/>
      <c r="L35" s="365"/>
      <c r="M35" s="365"/>
      <c r="N35" s="365"/>
      <c r="O35" s="365"/>
      <c r="P35" s="365"/>
      <c r="Q35" s="365"/>
      <c r="R35" s="365"/>
      <c r="S35" s="365"/>
      <c r="T35" s="178"/>
      <c r="U35" s="364">
        <f>IF(W35="","",U34+1)</f>
        <v>4</v>
      </c>
      <c r="V35" s="364"/>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78"/>
      <c r="AM35" s="364" t="str">
        <f t="shared" ref="AM35:AM43" si="0">IF(AO35="","",AM34+1)</f>
        <v/>
      </c>
      <c r="AN35" s="364"/>
      <c r="AO35" s="365"/>
      <c r="AP35" s="365"/>
      <c r="AQ35" s="365"/>
      <c r="AR35" s="365"/>
      <c r="AS35" s="365"/>
      <c r="AT35" s="365"/>
      <c r="AU35" s="365"/>
      <c r="AV35" s="365"/>
      <c r="AW35" s="365"/>
      <c r="AX35" s="365"/>
      <c r="AY35" s="365"/>
      <c r="AZ35" s="365"/>
      <c r="BA35" s="365"/>
      <c r="BB35" s="365"/>
      <c r="BC35" s="365"/>
      <c r="BD35" s="178"/>
      <c r="BE35" s="364">
        <f t="shared" ref="BE35:BE43" si="1">IF(BG35="","",BE34+1)</f>
        <v>8</v>
      </c>
      <c r="BF35" s="364"/>
      <c r="BG35" s="365" t="str">
        <f>IF('各会計、関係団体の財政状況及び健全化判断比率'!B33="","",'各会計、関係団体の財政状況及び健全化判断比率'!B33)</f>
        <v>子浦漁業集落排水事業特別会計</v>
      </c>
      <c r="BH35" s="365"/>
      <c r="BI35" s="365"/>
      <c r="BJ35" s="365"/>
      <c r="BK35" s="365"/>
      <c r="BL35" s="365"/>
      <c r="BM35" s="365"/>
      <c r="BN35" s="365"/>
      <c r="BO35" s="365"/>
      <c r="BP35" s="365"/>
      <c r="BQ35" s="365"/>
      <c r="BR35" s="365"/>
      <c r="BS35" s="365"/>
      <c r="BT35" s="365"/>
      <c r="BU35" s="365"/>
      <c r="BV35" s="178"/>
      <c r="BW35" s="364">
        <f t="shared" ref="BW35:BW43" si="2">IF(BY35="","",BW34+1)</f>
        <v>12</v>
      </c>
      <c r="BX35" s="364"/>
      <c r="BY35" s="365" t="str">
        <f>IF('各会計、関係団体の財政状況及び健全化判断比率'!B69="","",'各会計、関係団体の財政状況及び健全化判断比率'!B69)</f>
        <v>南豆衛生プラント組合</v>
      </c>
      <c r="BZ35" s="365"/>
      <c r="CA35" s="365"/>
      <c r="CB35" s="365"/>
      <c r="CC35" s="365"/>
      <c r="CD35" s="365"/>
      <c r="CE35" s="365"/>
      <c r="CF35" s="365"/>
      <c r="CG35" s="365"/>
      <c r="CH35" s="365"/>
      <c r="CI35" s="365"/>
      <c r="CJ35" s="365"/>
      <c r="CK35" s="365"/>
      <c r="CL35" s="365"/>
      <c r="CM35" s="365"/>
      <c r="CN35" s="178"/>
      <c r="CO35" s="364" t="str">
        <f t="shared" ref="CO35:CO43" si="3">IF(CQ35="","",CO34+1)</f>
        <v/>
      </c>
      <c r="CP35" s="364"/>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205"/>
    </row>
    <row r="36" spans="1:113" ht="32.25" customHeight="1" x14ac:dyDescent="0.15">
      <c r="A36" s="178"/>
      <c r="B36" s="202"/>
      <c r="C36" s="364" t="str">
        <f>IF(E36="","",C35+1)</f>
        <v/>
      </c>
      <c r="D36" s="364"/>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78"/>
      <c r="U36" s="364">
        <f t="shared" ref="U36:U43" si="4">IF(W36="","",U35+1)</f>
        <v>5</v>
      </c>
      <c r="V36" s="364"/>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78"/>
      <c r="AM36" s="364" t="str">
        <f t="shared" si="0"/>
        <v/>
      </c>
      <c r="AN36" s="364"/>
      <c r="AO36" s="365"/>
      <c r="AP36" s="365"/>
      <c r="AQ36" s="365"/>
      <c r="AR36" s="365"/>
      <c r="AS36" s="365"/>
      <c r="AT36" s="365"/>
      <c r="AU36" s="365"/>
      <c r="AV36" s="365"/>
      <c r="AW36" s="365"/>
      <c r="AX36" s="365"/>
      <c r="AY36" s="365"/>
      <c r="AZ36" s="365"/>
      <c r="BA36" s="365"/>
      <c r="BB36" s="365"/>
      <c r="BC36" s="365"/>
      <c r="BD36" s="178"/>
      <c r="BE36" s="364">
        <f t="shared" si="1"/>
        <v>9</v>
      </c>
      <c r="BF36" s="364"/>
      <c r="BG36" s="365" t="str">
        <f>IF('各会計、関係団体の財政状況及び健全化判断比率'!B34="","",'各会計、関係団体の財政状況及び健全化判断比率'!B34)</f>
        <v>中木漁業集落排水事業特別会計</v>
      </c>
      <c r="BH36" s="365"/>
      <c r="BI36" s="365"/>
      <c r="BJ36" s="365"/>
      <c r="BK36" s="365"/>
      <c r="BL36" s="365"/>
      <c r="BM36" s="365"/>
      <c r="BN36" s="365"/>
      <c r="BO36" s="365"/>
      <c r="BP36" s="365"/>
      <c r="BQ36" s="365"/>
      <c r="BR36" s="365"/>
      <c r="BS36" s="365"/>
      <c r="BT36" s="365"/>
      <c r="BU36" s="365"/>
      <c r="BV36" s="178"/>
      <c r="BW36" s="364">
        <f t="shared" si="2"/>
        <v>13</v>
      </c>
      <c r="BX36" s="364"/>
      <c r="BY36" s="365" t="str">
        <f>IF('各会計、関係団体の財政状況及び健全化判断比率'!B70="","",'各会計、関係団体の財政状況及び健全化判断比率'!B70)</f>
        <v>伊豆斎場組合</v>
      </c>
      <c r="BZ36" s="365"/>
      <c r="CA36" s="365"/>
      <c r="CB36" s="365"/>
      <c r="CC36" s="365"/>
      <c r="CD36" s="365"/>
      <c r="CE36" s="365"/>
      <c r="CF36" s="365"/>
      <c r="CG36" s="365"/>
      <c r="CH36" s="365"/>
      <c r="CI36" s="365"/>
      <c r="CJ36" s="365"/>
      <c r="CK36" s="365"/>
      <c r="CL36" s="365"/>
      <c r="CM36" s="365"/>
      <c r="CN36" s="178"/>
      <c r="CO36" s="364" t="str">
        <f t="shared" si="3"/>
        <v/>
      </c>
      <c r="CP36" s="364"/>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205"/>
    </row>
    <row r="37" spans="1:113" ht="32.25" customHeight="1" x14ac:dyDescent="0.15">
      <c r="A37" s="178"/>
      <c r="B37" s="202"/>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78"/>
      <c r="U37" s="364" t="str">
        <f t="shared" si="4"/>
        <v/>
      </c>
      <c r="V37" s="364"/>
      <c r="W37" s="365"/>
      <c r="X37" s="365"/>
      <c r="Y37" s="365"/>
      <c r="Z37" s="365"/>
      <c r="AA37" s="365"/>
      <c r="AB37" s="365"/>
      <c r="AC37" s="365"/>
      <c r="AD37" s="365"/>
      <c r="AE37" s="365"/>
      <c r="AF37" s="365"/>
      <c r="AG37" s="365"/>
      <c r="AH37" s="365"/>
      <c r="AI37" s="365"/>
      <c r="AJ37" s="365"/>
      <c r="AK37" s="365"/>
      <c r="AL37" s="178"/>
      <c r="AM37" s="364" t="str">
        <f t="shared" si="0"/>
        <v/>
      </c>
      <c r="AN37" s="364"/>
      <c r="AO37" s="365"/>
      <c r="AP37" s="365"/>
      <c r="AQ37" s="365"/>
      <c r="AR37" s="365"/>
      <c r="AS37" s="365"/>
      <c r="AT37" s="365"/>
      <c r="AU37" s="365"/>
      <c r="AV37" s="365"/>
      <c r="AW37" s="365"/>
      <c r="AX37" s="365"/>
      <c r="AY37" s="365"/>
      <c r="AZ37" s="365"/>
      <c r="BA37" s="365"/>
      <c r="BB37" s="365"/>
      <c r="BC37" s="365"/>
      <c r="BD37" s="178"/>
      <c r="BE37" s="364">
        <f t="shared" si="1"/>
        <v>10</v>
      </c>
      <c r="BF37" s="364"/>
      <c r="BG37" s="365" t="str">
        <f>IF('各会計、関係団体の財政状況及び健全化判断比率'!B35="","",'各会計、関係団体の財政状況及び健全化判断比率'!B35)</f>
        <v>妻良漁業集落排水事業特別会計</v>
      </c>
      <c r="BH37" s="365"/>
      <c r="BI37" s="365"/>
      <c r="BJ37" s="365"/>
      <c r="BK37" s="365"/>
      <c r="BL37" s="365"/>
      <c r="BM37" s="365"/>
      <c r="BN37" s="365"/>
      <c r="BO37" s="365"/>
      <c r="BP37" s="365"/>
      <c r="BQ37" s="365"/>
      <c r="BR37" s="365"/>
      <c r="BS37" s="365"/>
      <c r="BT37" s="365"/>
      <c r="BU37" s="365"/>
      <c r="BV37" s="178"/>
      <c r="BW37" s="364">
        <f t="shared" si="2"/>
        <v>14</v>
      </c>
      <c r="BX37" s="364"/>
      <c r="BY37" s="365" t="str">
        <f>IF('各会計、関係団体の財政状況及び健全化判断比率'!B71="","",'各会計、関係団体の財政状況及び健全化判断比率'!B71)</f>
        <v>下田地区消防組合</v>
      </c>
      <c r="BZ37" s="365"/>
      <c r="CA37" s="365"/>
      <c r="CB37" s="365"/>
      <c r="CC37" s="365"/>
      <c r="CD37" s="365"/>
      <c r="CE37" s="365"/>
      <c r="CF37" s="365"/>
      <c r="CG37" s="365"/>
      <c r="CH37" s="365"/>
      <c r="CI37" s="365"/>
      <c r="CJ37" s="365"/>
      <c r="CK37" s="365"/>
      <c r="CL37" s="365"/>
      <c r="CM37" s="365"/>
      <c r="CN37" s="178"/>
      <c r="CO37" s="364" t="str">
        <f t="shared" si="3"/>
        <v/>
      </c>
      <c r="CP37" s="364"/>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205"/>
    </row>
    <row r="38" spans="1:113" ht="32.25" customHeight="1" x14ac:dyDescent="0.15">
      <c r="A38" s="178"/>
      <c r="B38" s="202"/>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78"/>
      <c r="U38" s="364" t="str">
        <f t="shared" si="4"/>
        <v/>
      </c>
      <c r="V38" s="364"/>
      <c r="W38" s="365"/>
      <c r="X38" s="365"/>
      <c r="Y38" s="365"/>
      <c r="Z38" s="365"/>
      <c r="AA38" s="365"/>
      <c r="AB38" s="365"/>
      <c r="AC38" s="365"/>
      <c r="AD38" s="365"/>
      <c r="AE38" s="365"/>
      <c r="AF38" s="365"/>
      <c r="AG38" s="365"/>
      <c r="AH38" s="365"/>
      <c r="AI38" s="365"/>
      <c r="AJ38" s="365"/>
      <c r="AK38" s="365"/>
      <c r="AL38" s="178"/>
      <c r="AM38" s="364" t="str">
        <f t="shared" si="0"/>
        <v/>
      </c>
      <c r="AN38" s="364"/>
      <c r="AO38" s="365"/>
      <c r="AP38" s="365"/>
      <c r="AQ38" s="365"/>
      <c r="AR38" s="365"/>
      <c r="AS38" s="365"/>
      <c r="AT38" s="365"/>
      <c r="AU38" s="365"/>
      <c r="AV38" s="365"/>
      <c r="AW38" s="365"/>
      <c r="AX38" s="365"/>
      <c r="AY38" s="365"/>
      <c r="AZ38" s="365"/>
      <c r="BA38" s="365"/>
      <c r="BB38" s="365"/>
      <c r="BC38" s="365"/>
      <c r="BD38" s="178"/>
      <c r="BE38" s="364" t="str">
        <f t="shared" si="1"/>
        <v/>
      </c>
      <c r="BF38" s="364"/>
      <c r="BG38" s="365"/>
      <c r="BH38" s="365"/>
      <c r="BI38" s="365"/>
      <c r="BJ38" s="365"/>
      <c r="BK38" s="365"/>
      <c r="BL38" s="365"/>
      <c r="BM38" s="365"/>
      <c r="BN38" s="365"/>
      <c r="BO38" s="365"/>
      <c r="BP38" s="365"/>
      <c r="BQ38" s="365"/>
      <c r="BR38" s="365"/>
      <c r="BS38" s="365"/>
      <c r="BT38" s="365"/>
      <c r="BU38" s="365"/>
      <c r="BV38" s="178"/>
      <c r="BW38" s="364">
        <f t="shared" si="2"/>
        <v>15</v>
      </c>
      <c r="BX38" s="364"/>
      <c r="BY38" s="365" t="str">
        <f>IF('各会計、関係団体の財政状況及び健全化判断比率'!B72="","",'各会計、関係団体の財政状況及び健全化判断比率'!B72)</f>
        <v>一部事務組合下田メディカルセンター（普通会計分）</v>
      </c>
      <c r="BZ38" s="365"/>
      <c r="CA38" s="365"/>
      <c r="CB38" s="365"/>
      <c r="CC38" s="365"/>
      <c r="CD38" s="365"/>
      <c r="CE38" s="365"/>
      <c r="CF38" s="365"/>
      <c r="CG38" s="365"/>
      <c r="CH38" s="365"/>
      <c r="CI38" s="365"/>
      <c r="CJ38" s="365"/>
      <c r="CK38" s="365"/>
      <c r="CL38" s="365"/>
      <c r="CM38" s="365"/>
      <c r="CN38" s="178"/>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205"/>
    </row>
    <row r="39" spans="1:113" ht="32.25" customHeight="1" x14ac:dyDescent="0.15">
      <c r="A39" s="178"/>
      <c r="B39" s="202"/>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78"/>
      <c r="U39" s="364" t="str">
        <f t="shared" si="4"/>
        <v/>
      </c>
      <c r="V39" s="364"/>
      <c r="W39" s="365"/>
      <c r="X39" s="365"/>
      <c r="Y39" s="365"/>
      <c r="Z39" s="365"/>
      <c r="AA39" s="365"/>
      <c r="AB39" s="365"/>
      <c r="AC39" s="365"/>
      <c r="AD39" s="365"/>
      <c r="AE39" s="365"/>
      <c r="AF39" s="365"/>
      <c r="AG39" s="365"/>
      <c r="AH39" s="365"/>
      <c r="AI39" s="365"/>
      <c r="AJ39" s="365"/>
      <c r="AK39" s="365"/>
      <c r="AL39" s="178"/>
      <c r="AM39" s="364" t="str">
        <f t="shared" si="0"/>
        <v/>
      </c>
      <c r="AN39" s="364"/>
      <c r="AO39" s="365"/>
      <c r="AP39" s="365"/>
      <c r="AQ39" s="365"/>
      <c r="AR39" s="365"/>
      <c r="AS39" s="365"/>
      <c r="AT39" s="365"/>
      <c r="AU39" s="365"/>
      <c r="AV39" s="365"/>
      <c r="AW39" s="365"/>
      <c r="AX39" s="365"/>
      <c r="AY39" s="365"/>
      <c r="AZ39" s="365"/>
      <c r="BA39" s="365"/>
      <c r="BB39" s="365"/>
      <c r="BC39" s="365"/>
      <c r="BD39" s="178"/>
      <c r="BE39" s="364" t="str">
        <f t="shared" si="1"/>
        <v/>
      </c>
      <c r="BF39" s="364"/>
      <c r="BG39" s="365"/>
      <c r="BH39" s="365"/>
      <c r="BI39" s="365"/>
      <c r="BJ39" s="365"/>
      <c r="BK39" s="365"/>
      <c r="BL39" s="365"/>
      <c r="BM39" s="365"/>
      <c r="BN39" s="365"/>
      <c r="BO39" s="365"/>
      <c r="BP39" s="365"/>
      <c r="BQ39" s="365"/>
      <c r="BR39" s="365"/>
      <c r="BS39" s="365"/>
      <c r="BT39" s="365"/>
      <c r="BU39" s="365"/>
      <c r="BV39" s="178"/>
      <c r="BW39" s="364">
        <f t="shared" si="2"/>
        <v>16</v>
      </c>
      <c r="BX39" s="364"/>
      <c r="BY39" s="365" t="str">
        <f>IF('各会計、関係団体の財政状況及び健全化判断比率'!B73="","",'各会計、関係団体の財政状況及び健全化判断比率'!B73)</f>
        <v>一部事務組合下田メディカルセンター（事業会計分）</v>
      </c>
      <c r="BZ39" s="365"/>
      <c r="CA39" s="365"/>
      <c r="CB39" s="365"/>
      <c r="CC39" s="365"/>
      <c r="CD39" s="365"/>
      <c r="CE39" s="365"/>
      <c r="CF39" s="365"/>
      <c r="CG39" s="365"/>
      <c r="CH39" s="365"/>
      <c r="CI39" s="365"/>
      <c r="CJ39" s="365"/>
      <c r="CK39" s="365"/>
      <c r="CL39" s="365"/>
      <c r="CM39" s="365"/>
      <c r="CN39" s="178"/>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205"/>
    </row>
    <row r="40" spans="1:113" ht="32.25" customHeight="1" x14ac:dyDescent="0.15">
      <c r="A40" s="178"/>
      <c r="B40" s="202"/>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78"/>
      <c r="U40" s="364" t="str">
        <f t="shared" si="4"/>
        <v/>
      </c>
      <c r="V40" s="364"/>
      <c r="W40" s="365"/>
      <c r="X40" s="365"/>
      <c r="Y40" s="365"/>
      <c r="Z40" s="365"/>
      <c r="AA40" s="365"/>
      <c r="AB40" s="365"/>
      <c r="AC40" s="365"/>
      <c r="AD40" s="365"/>
      <c r="AE40" s="365"/>
      <c r="AF40" s="365"/>
      <c r="AG40" s="365"/>
      <c r="AH40" s="365"/>
      <c r="AI40" s="365"/>
      <c r="AJ40" s="365"/>
      <c r="AK40" s="365"/>
      <c r="AL40" s="178"/>
      <c r="AM40" s="364" t="str">
        <f t="shared" si="0"/>
        <v/>
      </c>
      <c r="AN40" s="364"/>
      <c r="AO40" s="365"/>
      <c r="AP40" s="365"/>
      <c r="AQ40" s="365"/>
      <c r="AR40" s="365"/>
      <c r="AS40" s="365"/>
      <c r="AT40" s="365"/>
      <c r="AU40" s="365"/>
      <c r="AV40" s="365"/>
      <c r="AW40" s="365"/>
      <c r="AX40" s="365"/>
      <c r="AY40" s="365"/>
      <c r="AZ40" s="365"/>
      <c r="BA40" s="365"/>
      <c r="BB40" s="365"/>
      <c r="BC40" s="365"/>
      <c r="BD40" s="178"/>
      <c r="BE40" s="364" t="str">
        <f t="shared" si="1"/>
        <v/>
      </c>
      <c r="BF40" s="364"/>
      <c r="BG40" s="365"/>
      <c r="BH40" s="365"/>
      <c r="BI40" s="365"/>
      <c r="BJ40" s="365"/>
      <c r="BK40" s="365"/>
      <c r="BL40" s="365"/>
      <c r="BM40" s="365"/>
      <c r="BN40" s="365"/>
      <c r="BO40" s="365"/>
      <c r="BP40" s="365"/>
      <c r="BQ40" s="365"/>
      <c r="BR40" s="365"/>
      <c r="BS40" s="365"/>
      <c r="BT40" s="365"/>
      <c r="BU40" s="365"/>
      <c r="BV40" s="178"/>
      <c r="BW40" s="364">
        <f t="shared" si="2"/>
        <v>17</v>
      </c>
      <c r="BX40" s="364"/>
      <c r="BY40" s="365" t="str">
        <f>IF('各会計、関係団体の財政状況及び健全化判断比率'!B74="","",'各会計、関係団体の財政状況及び健全化判断比率'!B74)</f>
        <v>静岡県後期高齢者医療広域連合</v>
      </c>
      <c r="BZ40" s="365"/>
      <c r="CA40" s="365"/>
      <c r="CB40" s="365"/>
      <c r="CC40" s="365"/>
      <c r="CD40" s="365"/>
      <c r="CE40" s="365"/>
      <c r="CF40" s="365"/>
      <c r="CG40" s="365"/>
      <c r="CH40" s="365"/>
      <c r="CI40" s="365"/>
      <c r="CJ40" s="365"/>
      <c r="CK40" s="365"/>
      <c r="CL40" s="365"/>
      <c r="CM40" s="365"/>
      <c r="CN40" s="178"/>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205"/>
    </row>
    <row r="41" spans="1:113" ht="32.25" customHeight="1" x14ac:dyDescent="0.15">
      <c r="A41" s="178"/>
      <c r="B41" s="202"/>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78"/>
      <c r="U41" s="364" t="str">
        <f t="shared" si="4"/>
        <v/>
      </c>
      <c r="V41" s="364"/>
      <c r="W41" s="365"/>
      <c r="X41" s="365"/>
      <c r="Y41" s="365"/>
      <c r="Z41" s="365"/>
      <c r="AA41" s="365"/>
      <c r="AB41" s="365"/>
      <c r="AC41" s="365"/>
      <c r="AD41" s="365"/>
      <c r="AE41" s="365"/>
      <c r="AF41" s="365"/>
      <c r="AG41" s="365"/>
      <c r="AH41" s="365"/>
      <c r="AI41" s="365"/>
      <c r="AJ41" s="365"/>
      <c r="AK41" s="365"/>
      <c r="AL41" s="178"/>
      <c r="AM41" s="364" t="str">
        <f t="shared" si="0"/>
        <v/>
      </c>
      <c r="AN41" s="364"/>
      <c r="AO41" s="365"/>
      <c r="AP41" s="365"/>
      <c r="AQ41" s="365"/>
      <c r="AR41" s="365"/>
      <c r="AS41" s="365"/>
      <c r="AT41" s="365"/>
      <c r="AU41" s="365"/>
      <c r="AV41" s="365"/>
      <c r="AW41" s="365"/>
      <c r="AX41" s="365"/>
      <c r="AY41" s="365"/>
      <c r="AZ41" s="365"/>
      <c r="BA41" s="365"/>
      <c r="BB41" s="365"/>
      <c r="BC41" s="365"/>
      <c r="BD41" s="178"/>
      <c r="BE41" s="364" t="str">
        <f t="shared" si="1"/>
        <v/>
      </c>
      <c r="BF41" s="364"/>
      <c r="BG41" s="365"/>
      <c r="BH41" s="365"/>
      <c r="BI41" s="365"/>
      <c r="BJ41" s="365"/>
      <c r="BK41" s="365"/>
      <c r="BL41" s="365"/>
      <c r="BM41" s="365"/>
      <c r="BN41" s="365"/>
      <c r="BO41" s="365"/>
      <c r="BP41" s="365"/>
      <c r="BQ41" s="365"/>
      <c r="BR41" s="365"/>
      <c r="BS41" s="365"/>
      <c r="BT41" s="365"/>
      <c r="BU41" s="365"/>
      <c r="BV41" s="178"/>
      <c r="BW41" s="364">
        <f t="shared" si="2"/>
        <v>18</v>
      </c>
      <c r="BX41" s="364"/>
      <c r="BY41" s="365" t="str">
        <f>IF('各会計、関係団体の財政状況及び健全化判断比率'!B75="","",'各会計、関係団体の財政状況及び健全化判断比率'!B75)</f>
        <v>静岡県後期高齢者医療広域連合（事業会計分）</v>
      </c>
      <c r="BZ41" s="365"/>
      <c r="CA41" s="365"/>
      <c r="CB41" s="365"/>
      <c r="CC41" s="365"/>
      <c r="CD41" s="365"/>
      <c r="CE41" s="365"/>
      <c r="CF41" s="365"/>
      <c r="CG41" s="365"/>
      <c r="CH41" s="365"/>
      <c r="CI41" s="365"/>
      <c r="CJ41" s="365"/>
      <c r="CK41" s="365"/>
      <c r="CL41" s="365"/>
      <c r="CM41" s="365"/>
      <c r="CN41" s="178"/>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205"/>
    </row>
    <row r="42" spans="1:113" ht="32.25" customHeight="1" x14ac:dyDescent="0.15">
      <c r="B42" s="202"/>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78"/>
      <c r="U42" s="364" t="str">
        <f t="shared" si="4"/>
        <v/>
      </c>
      <c r="V42" s="364"/>
      <c r="W42" s="365"/>
      <c r="X42" s="365"/>
      <c r="Y42" s="365"/>
      <c r="Z42" s="365"/>
      <c r="AA42" s="365"/>
      <c r="AB42" s="365"/>
      <c r="AC42" s="365"/>
      <c r="AD42" s="365"/>
      <c r="AE42" s="365"/>
      <c r="AF42" s="365"/>
      <c r="AG42" s="365"/>
      <c r="AH42" s="365"/>
      <c r="AI42" s="365"/>
      <c r="AJ42" s="365"/>
      <c r="AK42" s="365"/>
      <c r="AL42" s="178"/>
      <c r="AM42" s="364" t="str">
        <f t="shared" si="0"/>
        <v/>
      </c>
      <c r="AN42" s="364"/>
      <c r="AO42" s="365"/>
      <c r="AP42" s="365"/>
      <c r="AQ42" s="365"/>
      <c r="AR42" s="365"/>
      <c r="AS42" s="365"/>
      <c r="AT42" s="365"/>
      <c r="AU42" s="365"/>
      <c r="AV42" s="365"/>
      <c r="AW42" s="365"/>
      <c r="AX42" s="365"/>
      <c r="AY42" s="365"/>
      <c r="AZ42" s="365"/>
      <c r="BA42" s="365"/>
      <c r="BB42" s="365"/>
      <c r="BC42" s="365"/>
      <c r="BD42" s="178"/>
      <c r="BE42" s="364" t="str">
        <f t="shared" si="1"/>
        <v/>
      </c>
      <c r="BF42" s="364"/>
      <c r="BG42" s="365"/>
      <c r="BH42" s="365"/>
      <c r="BI42" s="365"/>
      <c r="BJ42" s="365"/>
      <c r="BK42" s="365"/>
      <c r="BL42" s="365"/>
      <c r="BM42" s="365"/>
      <c r="BN42" s="365"/>
      <c r="BO42" s="365"/>
      <c r="BP42" s="365"/>
      <c r="BQ42" s="365"/>
      <c r="BR42" s="365"/>
      <c r="BS42" s="365"/>
      <c r="BT42" s="365"/>
      <c r="BU42" s="365"/>
      <c r="BV42" s="178"/>
      <c r="BW42" s="364">
        <f t="shared" si="2"/>
        <v>19</v>
      </c>
      <c r="BX42" s="364"/>
      <c r="BY42" s="365" t="str">
        <f>IF('各会計、関係団体の財政状況及び健全化判断比率'!B76="","",'各会計、関係団体の財政状況及び健全化判断比率'!B76)</f>
        <v>静岡県地方税滞納整理機構</v>
      </c>
      <c r="BZ42" s="365"/>
      <c r="CA42" s="365"/>
      <c r="CB42" s="365"/>
      <c r="CC42" s="365"/>
      <c r="CD42" s="365"/>
      <c r="CE42" s="365"/>
      <c r="CF42" s="365"/>
      <c r="CG42" s="365"/>
      <c r="CH42" s="365"/>
      <c r="CI42" s="365"/>
      <c r="CJ42" s="365"/>
      <c r="CK42" s="365"/>
      <c r="CL42" s="365"/>
      <c r="CM42" s="365"/>
      <c r="CN42" s="178"/>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205"/>
    </row>
    <row r="43" spans="1:113" ht="32.25" customHeight="1" x14ac:dyDescent="0.15">
      <c r="B43" s="202"/>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78"/>
      <c r="U43" s="364" t="str">
        <f t="shared" si="4"/>
        <v/>
      </c>
      <c r="V43" s="364"/>
      <c r="W43" s="365"/>
      <c r="X43" s="365"/>
      <c r="Y43" s="365"/>
      <c r="Z43" s="365"/>
      <c r="AA43" s="365"/>
      <c r="AB43" s="365"/>
      <c r="AC43" s="365"/>
      <c r="AD43" s="365"/>
      <c r="AE43" s="365"/>
      <c r="AF43" s="365"/>
      <c r="AG43" s="365"/>
      <c r="AH43" s="365"/>
      <c r="AI43" s="365"/>
      <c r="AJ43" s="365"/>
      <c r="AK43" s="365"/>
      <c r="AL43" s="178"/>
      <c r="AM43" s="364" t="str">
        <f t="shared" si="0"/>
        <v/>
      </c>
      <c r="AN43" s="364"/>
      <c r="AO43" s="365"/>
      <c r="AP43" s="365"/>
      <c r="AQ43" s="365"/>
      <c r="AR43" s="365"/>
      <c r="AS43" s="365"/>
      <c r="AT43" s="365"/>
      <c r="AU43" s="365"/>
      <c r="AV43" s="365"/>
      <c r="AW43" s="365"/>
      <c r="AX43" s="365"/>
      <c r="AY43" s="365"/>
      <c r="AZ43" s="365"/>
      <c r="BA43" s="365"/>
      <c r="BB43" s="365"/>
      <c r="BC43" s="365"/>
      <c r="BD43" s="178"/>
      <c r="BE43" s="364" t="str">
        <f t="shared" si="1"/>
        <v/>
      </c>
      <c r="BF43" s="364"/>
      <c r="BG43" s="365"/>
      <c r="BH43" s="365"/>
      <c r="BI43" s="365"/>
      <c r="BJ43" s="365"/>
      <c r="BK43" s="365"/>
      <c r="BL43" s="365"/>
      <c r="BM43" s="365"/>
      <c r="BN43" s="365"/>
      <c r="BO43" s="365"/>
      <c r="BP43" s="365"/>
      <c r="BQ43" s="365"/>
      <c r="BR43" s="365"/>
      <c r="BS43" s="365"/>
      <c r="BT43" s="365"/>
      <c r="BU43" s="365"/>
      <c r="BV43" s="178"/>
      <c r="BW43" s="364" t="str">
        <f t="shared" si="2"/>
        <v/>
      </c>
      <c r="BX43" s="364"/>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78"/>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361" t="s">
        <v>211</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212</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213</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363" t="s">
        <v>214</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15">
      <c r="E50" s="361" t="s">
        <v>215</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216</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217</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361" t="s">
        <v>606</v>
      </c>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1"/>
      <c r="BD53" s="361"/>
      <c r="BE53" s="361"/>
      <c r="BF53" s="361"/>
      <c r="BG53" s="361"/>
      <c r="BH53" s="361"/>
      <c r="BI53" s="361"/>
      <c r="BJ53" s="361"/>
      <c r="BK53" s="361"/>
      <c r="BL53" s="361"/>
      <c r="BM53" s="361"/>
      <c r="BN53" s="361"/>
      <c r="BO53" s="361"/>
      <c r="BP53" s="361"/>
      <c r="BQ53" s="361"/>
      <c r="BR53" s="361"/>
      <c r="BS53" s="361"/>
      <c r="BT53" s="361"/>
      <c r="BU53" s="361"/>
      <c r="BV53" s="361"/>
      <c r="BW53" s="361"/>
      <c r="BX53" s="361"/>
      <c r="BY53" s="361"/>
      <c r="BZ53" s="361"/>
      <c r="CA53" s="361"/>
      <c r="CB53" s="361"/>
      <c r="CC53" s="361"/>
      <c r="CD53" s="361"/>
      <c r="CE53" s="361"/>
      <c r="CF53" s="361"/>
      <c r="CG53" s="361"/>
      <c r="CH53" s="361"/>
      <c r="CI53" s="361"/>
      <c r="CJ53" s="361"/>
      <c r="CK53" s="361"/>
      <c r="CL53" s="361"/>
      <c r="CM53" s="361"/>
      <c r="CN53" s="361"/>
      <c r="CO53" s="361"/>
      <c r="CP53" s="361"/>
      <c r="CQ53" s="361"/>
      <c r="CR53" s="361"/>
      <c r="CS53" s="361"/>
      <c r="CT53" s="361"/>
      <c r="CU53" s="361"/>
      <c r="CV53" s="361"/>
      <c r="CW53" s="361"/>
      <c r="CX53" s="361"/>
      <c r="CY53" s="361"/>
      <c r="CZ53" s="361"/>
      <c r="DA53" s="361"/>
      <c r="DB53" s="361"/>
      <c r="DC53" s="361"/>
      <c r="DD53" s="361"/>
      <c r="DE53" s="361"/>
      <c r="DF53" s="361"/>
      <c r="DG53" s="361"/>
      <c r="DH53" s="361"/>
      <c r="DI53" s="361"/>
    </row>
    <row r="54" spans="5:113" x14ac:dyDescent="0.15"/>
    <row r="55" spans="5:113" x14ac:dyDescent="0.15"/>
    <row r="56" spans="5:113" x14ac:dyDescent="0.15"/>
  </sheetData>
  <sheetProtection password="C5BB"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50" t="s">
        <v>576</v>
      </c>
      <c r="D34" s="1150"/>
      <c r="E34" s="1151"/>
      <c r="F34" s="32">
        <v>9.24</v>
      </c>
      <c r="G34" s="33">
        <v>5.03</v>
      </c>
      <c r="H34" s="33">
        <v>3.39</v>
      </c>
      <c r="I34" s="33">
        <v>6.44</v>
      </c>
      <c r="J34" s="34">
        <v>7.62</v>
      </c>
      <c r="K34" s="22"/>
      <c r="L34" s="22"/>
      <c r="M34" s="22"/>
      <c r="N34" s="22"/>
      <c r="O34" s="22"/>
      <c r="P34" s="22"/>
    </row>
    <row r="35" spans="1:16" ht="39" customHeight="1" x14ac:dyDescent="0.15">
      <c r="A35" s="22"/>
      <c r="B35" s="35"/>
      <c r="C35" s="1144" t="s">
        <v>577</v>
      </c>
      <c r="D35" s="1145"/>
      <c r="E35" s="1146"/>
      <c r="F35" s="36">
        <v>0.54</v>
      </c>
      <c r="G35" s="37">
        <v>1.7</v>
      </c>
      <c r="H35" s="37">
        <v>2.91</v>
      </c>
      <c r="I35" s="37">
        <v>3.71</v>
      </c>
      <c r="J35" s="38">
        <v>4.32</v>
      </c>
      <c r="K35" s="22"/>
      <c r="L35" s="22"/>
      <c r="M35" s="22"/>
      <c r="N35" s="22"/>
      <c r="O35" s="22"/>
      <c r="P35" s="22"/>
    </row>
    <row r="36" spans="1:16" ht="39" customHeight="1" x14ac:dyDescent="0.15">
      <c r="A36" s="22"/>
      <c r="B36" s="35"/>
      <c r="C36" s="1144" t="s">
        <v>578</v>
      </c>
      <c r="D36" s="1145"/>
      <c r="E36" s="1146"/>
      <c r="F36" s="36">
        <v>8.6199999999999992</v>
      </c>
      <c r="G36" s="37">
        <v>7</v>
      </c>
      <c r="H36" s="37">
        <v>5.25</v>
      </c>
      <c r="I36" s="37">
        <v>4.54</v>
      </c>
      <c r="J36" s="38">
        <v>4.3099999999999996</v>
      </c>
      <c r="K36" s="22"/>
      <c r="L36" s="22"/>
      <c r="M36" s="22"/>
      <c r="N36" s="22"/>
      <c r="O36" s="22"/>
      <c r="P36" s="22"/>
    </row>
    <row r="37" spans="1:16" ht="39" customHeight="1" x14ac:dyDescent="0.15">
      <c r="A37" s="22"/>
      <c r="B37" s="35"/>
      <c r="C37" s="1144" t="s">
        <v>579</v>
      </c>
      <c r="D37" s="1145"/>
      <c r="E37" s="1146"/>
      <c r="F37" s="36">
        <v>4.0199999999999996</v>
      </c>
      <c r="G37" s="37">
        <v>3.76</v>
      </c>
      <c r="H37" s="37">
        <v>3.83</v>
      </c>
      <c r="I37" s="37">
        <v>2.4300000000000002</v>
      </c>
      <c r="J37" s="38">
        <v>2.27</v>
      </c>
      <c r="K37" s="22"/>
      <c r="L37" s="22"/>
      <c r="M37" s="22"/>
      <c r="N37" s="22"/>
      <c r="O37" s="22"/>
      <c r="P37" s="22"/>
    </row>
    <row r="38" spans="1:16" ht="39" customHeight="1" x14ac:dyDescent="0.15">
      <c r="A38" s="22"/>
      <c r="B38" s="35"/>
      <c r="C38" s="1144" t="s">
        <v>580</v>
      </c>
      <c r="D38" s="1145"/>
      <c r="E38" s="1146"/>
      <c r="F38" s="36">
        <v>0.01</v>
      </c>
      <c r="G38" s="37">
        <v>0.01</v>
      </c>
      <c r="H38" s="37">
        <v>0.02</v>
      </c>
      <c r="I38" s="37">
        <v>0</v>
      </c>
      <c r="J38" s="38">
        <v>0.02</v>
      </c>
      <c r="K38" s="22"/>
      <c r="L38" s="22"/>
      <c r="M38" s="22"/>
      <c r="N38" s="22"/>
      <c r="O38" s="22"/>
      <c r="P38" s="22"/>
    </row>
    <row r="39" spans="1:16" ht="39" customHeight="1" x14ac:dyDescent="0.15">
      <c r="A39" s="22"/>
      <c r="B39" s="35"/>
      <c r="C39" s="1144" t="s">
        <v>581</v>
      </c>
      <c r="D39" s="1145"/>
      <c r="E39" s="1146"/>
      <c r="F39" s="36">
        <v>0</v>
      </c>
      <c r="G39" s="37">
        <v>0</v>
      </c>
      <c r="H39" s="37">
        <v>0</v>
      </c>
      <c r="I39" s="37">
        <v>0.5</v>
      </c>
      <c r="J39" s="38">
        <v>0.01</v>
      </c>
      <c r="K39" s="22"/>
      <c r="L39" s="22"/>
      <c r="M39" s="22"/>
      <c r="N39" s="22"/>
      <c r="O39" s="22"/>
      <c r="P39" s="22"/>
    </row>
    <row r="40" spans="1:16" ht="39" customHeight="1" x14ac:dyDescent="0.15">
      <c r="A40" s="22"/>
      <c r="B40" s="35"/>
      <c r="C40" s="1144" t="s">
        <v>582</v>
      </c>
      <c r="D40" s="1145"/>
      <c r="E40" s="1146"/>
      <c r="F40" s="36">
        <v>0</v>
      </c>
      <c r="G40" s="37">
        <v>0</v>
      </c>
      <c r="H40" s="37">
        <v>0</v>
      </c>
      <c r="I40" s="37">
        <v>0</v>
      </c>
      <c r="J40" s="38">
        <v>0</v>
      </c>
      <c r="K40" s="22"/>
      <c r="L40" s="22"/>
      <c r="M40" s="22"/>
      <c r="N40" s="22"/>
      <c r="O40" s="22"/>
      <c r="P40" s="22"/>
    </row>
    <row r="41" spans="1:16" ht="39" customHeight="1" x14ac:dyDescent="0.15">
      <c r="A41" s="22"/>
      <c r="B41" s="35"/>
      <c r="C41" s="1144" t="s">
        <v>583</v>
      </c>
      <c r="D41" s="1145"/>
      <c r="E41" s="1146"/>
      <c r="F41" s="36">
        <v>0</v>
      </c>
      <c r="G41" s="37">
        <v>0</v>
      </c>
      <c r="H41" s="37">
        <v>0</v>
      </c>
      <c r="I41" s="37">
        <v>0</v>
      </c>
      <c r="J41" s="38">
        <v>0</v>
      </c>
      <c r="K41" s="22"/>
      <c r="L41" s="22"/>
      <c r="M41" s="22"/>
      <c r="N41" s="22"/>
      <c r="O41" s="22"/>
      <c r="P41" s="22"/>
    </row>
    <row r="42" spans="1:16" ht="39" customHeight="1" x14ac:dyDescent="0.15">
      <c r="A42" s="22"/>
      <c r="B42" s="39"/>
      <c r="C42" s="1144" t="s">
        <v>584</v>
      </c>
      <c r="D42" s="1145"/>
      <c r="E42" s="1146"/>
      <c r="F42" s="36" t="s">
        <v>527</v>
      </c>
      <c r="G42" s="37" t="s">
        <v>527</v>
      </c>
      <c r="H42" s="37" t="s">
        <v>527</v>
      </c>
      <c r="I42" s="37" t="s">
        <v>527</v>
      </c>
      <c r="J42" s="38" t="s">
        <v>527</v>
      </c>
      <c r="K42" s="22"/>
      <c r="L42" s="22"/>
      <c r="M42" s="22"/>
      <c r="N42" s="22"/>
      <c r="O42" s="22"/>
      <c r="P42" s="22"/>
    </row>
    <row r="43" spans="1:16" ht="39" customHeight="1" thickBot="1" x14ac:dyDescent="0.2">
      <c r="A43" s="22"/>
      <c r="B43" s="40"/>
      <c r="C43" s="1147" t="s">
        <v>585</v>
      </c>
      <c r="D43" s="1148"/>
      <c r="E43" s="11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q/piun4CNTxfG4QstAo0j2GmryDJLedSXtEVFNX4a/e5RZTaHxBfdWJ43ClGXOIN48VUWHOBrUe4t9zG/13Ig==" saltValue="9bHxaRNFmR8w/AwFU5xi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70" t="s">
        <v>11</v>
      </c>
      <c r="C45" s="1171"/>
      <c r="D45" s="58"/>
      <c r="E45" s="1176" t="s">
        <v>12</v>
      </c>
      <c r="F45" s="1176"/>
      <c r="G45" s="1176"/>
      <c r="H45" s="1176"/>
      <c r="I45" s="1176"/>
      <c r="J45" s="1177"/>
      <c r="K45" s="59">
        <v>428</v>
      </c>
      <c r="L45" s="60">
        <v>393</v>
      </c>
      <c r="M45" s="60">
        <v>369</v>
      </c>
      <c r="N45" s="60">
        <v>402</v>
      </c>
      <c r="O45" s="61">
        <v>469</v>
      </c>
      <c r="P45" s="48"/>
      <c r="Q45" s="48"/>
      <c r="R45" s="48"/>
      <c r="S45" s="48"/>
      <c r="T45" s="48"/>
      <c r="U45" s="48"/>
    </row>
    <row r="46" spans="1:21" ht="30.75" customHeight="1" x14ac:dyDescent="0.15">
      <c r="A46" s="48"/>
      <c r="B46" s="1172"/>
      <c r="C46" s="1173"/>
      <c r="D46" s="62"/>
      <c r="E46" s="1154" t="s">
        <v>13</v>
      </c>
      <c r="F46" s="1154"/>
      <c r="G46" s="1154"/>
      <c r="H46" s="1154"/>
      <c r="I46" s="1154"/>
      <c r="J46" s="1155"/>
      <c r="K46" s="63" t="s">
        <v>527</v>
      </c>
      <c r="L46" s="64" t="s">
        <v>527</v>
      </c>
      <c r="M46" s="64" t="s">
        <v>527</v>
      </c>
      <c r="N46" s="64" t="s">
        <v>527</v>
      </c>
      <c r="O46" s="65" t="s">
        <v>527</v>
      </c>
      <c r="P46" s="48"/>
      <c r="Q46" s="48"/>
      <c r="R46" s="48"/>
      <c r="S46" s="48"/>
      <c r="T46" s="48"/>
      <c r="U46" s="48"/>
    </row>
    <row r="47" spans="1:21" ht="30.75" customHeight="1" x14ac:dyDescent="0.15">
      <c r="A47" s="48"/>
      <c r="B47" s="1172"/>
      <c r="C47" s="1173"/>
      <c r="D47" s="62"/>
      <c r="E47" s="1154" t="s">
        <v>14</v>
      </c>
      <c r="F47" s="1154"/>
      <c r="G47" s="1154"/>
      <c r="H47" s="1154"/>
      <c r="I47" s="1154"/>
      <c r="J47" s="1155"/>
      <c r="K47" s="63" t="s">
        <v>527</v>
      </c>
      <c r="L47" s="64" t="s">
        <v>527</v>
      </c>
      <c r="M47" s="64" t="s">
        <v>527</v>
      </c>
      <c r="N47" s="64" t="s">
        <v>527</v>
      </c>
      <c r="O47" s="65" t="s">
        <v>527</v>
      </c>
      <c r="P47" s="48"/>
      <c r="Q47" s="48"/>
      <c r="R47" s="48"/>
      <c r="S47" s="48"/>
      <c r="T47" s="48"/>
      <c r="U47" s="48"/>
    </row>
    <row r="48" spans="1:21" ht="30.75" customHeight="1" x14ac:dyDescent="0.15">
      <c r="A48" s="48"/>
      <c r="B48" s="1172"/>
      <c r="C48" s="1173"/>
      <c r="D48" s="62"/>
      <c r="E48" s="1154" t="s">
        <v>15</v>
      </c>
      <c r="F48" s="1154"/>
      <c r="G48" s="1154"/>
      <c r="H48" s="1154"/>
      <c r="I48" s="1154"/>
      <c r="J48" s="1155"/>
      <c r="K48" s="63">
        <v>136</v>
      </c>
      <c r="L48" s="64">
        <v>152</v>
      </c>
      <c r="M48" s="64">
        <v>154</v>
      </c>
      <c r="N48" s="64">
        <v>157</v>
      </c>
      <c r="O48" s="65">
        <v>169</v>
      </c>
      <c r="P48" s="48"/>
      <c r="Q48" s="48"/>
      <c r="R48" s="48"/>
      <c r="S48" s="48"/>
      <c r="T48" s="48"/>
      <c r="U48" s="48"/>
    </row>
    <row r="49" spans="1:21" ht="30.75" customHeight="1" x14ac:dyDescent="0.15">
      <c r="A49" s="48"/>
      <c r="B49" s="1172"/>
      <c r="C49" s="1173"/>
      <c r="D49" s="62"/>
      <c r="E49" s="1154" t="s">
        <v>16</v>
      </c>
      <c r="F49" s="1154"/>
      <c r="G49" s="1154"/>
      <c r="H49" s="1154"/>
      <c r="I49" s="1154"/>
      <c r="J49" s="1155"/>
      <c r="K49" s="63">
        <v>80</v>
      </c>
      <c r="L49" s="64">
        <v>80</v>
      </c>
      <c r="M49" s="64">
        <v>76</v>
      </c>
      <c r="N49" s="64">
        <v>71</v>
      </c>
      <c r="O49" s="65">
        <v>66</v>
      </c>
      <c r="P49" s="48"/>
      <c r="Q49" s="48"/>
      <c r="R49" s="48"/>
      <c r="S49" s="48"/>
      <c r="T49" s="48"/>
      <c r="U49" s="48"/>
    </row>
    <row r="50" spans="1:21" ht="30.75" customHeight="1" x14ac:dyDescent="0.15">
      <c r="A50" s="48"/>
      <c r="B50" s="1172"/>
      <c r="C50" s="1173"/>
      <c r="D50" s="62"/>
      <c r="E50" s="1154" t="s">
        <v>17</v>
      </c>
      <c r="F50" s="1154"/>
      <c r="G50" s="1154"/>
      <c r="H50" s="1154"/>
      <c r="I50" s="1154"/>
      <c r="J50" s="1155"/>
      <c r="K50" s="63">
        <v>2</v>
      </c>
      <c r="L50" s="64">
        <v>2</v>
      </c>
      <c r="M50" s="64">
        <v>1</v>
      </c>
      <c r="N50" s="64">
        <v>4</v>
      </c>
      <c r="O50" s="65">
        <v>4</v>
      </c>
      <c r="P50" s="48"/>
      <c r="Q50" s="48"/>
      <c r="R50" s="48"/>
      <c r="S50" s="48"/>
      <c r="T50" s="48"/>
      <c r="U50" s="48"/>
    </row>
    <row r="51" spans="1:21" ht="30.75" customHeight="1" x14ac:dyDescent="0.15">
      <c r="A51" s="48"/>
      <c r="B51" s="1174"/>
      <c r="C51" s="1175"/>
      <c r="D51" s="66"/>
      <c r="E51" s="1154" t="s">
        <v>18</v>
      </c>
      <c r="F51" s="1154"/>
      <c r="G51" s="1154"/>
      <c r="H51" s="1154"/>
      <c r="I51" s="1154"/>
      <c r="J51" s="1155"/>
      <c r="K51" s="63" t="s">
        <v>527</v>
      </c>
      <c r="L51" s="64" t="s">
        <v>527</v>
      </c>
      <c r="M51" s="64" t="s">
        <v>527</v>
      </c>
      <c r="N51" s="64" t="s">
        <v>527</v>
      </c>
      <c r="O51" s="65" t="s">
        <v>527</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434</v>
      </c>
      <c r="L52" s="64">
        <v>412</v>
      </c>
      <c r="M52" s="64">
        <v>405</v>
      </c>
      <c r="N52" s="64">
        <v>428</v>
      </c>
      <c r="O52" s="65">
        <v>463</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212</v>
      </c>
      <c r="L53" s="69">
        <v>215</v>
      </c>
      <c r="M53" s="69">
        <v>195</v>
      </c>
      <c r="N53" s="69">
        <v>206</v>
      </c>
      <c r="O53" s="70">
        <v>245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160" t="s">
        <v>26</v>
      </c>
      <c r="C57" s="1161"/>
      <c r="D57" s="1164" t="s">
        <v>27</v>
      </c>
      <c r="E57" s="1165"/>
      <c r="F57" s="1165"/>
      <c r="G57" s="1165"/>
      <c r="H57" s="1165"/>
      <c r="I57" s="1165"/>
      <c r="J57" s="1166"/>
      <c r="K57" s="83"/>
      <c r="L57" s="84"/>
      <c r="M57" s="84"/>
      <c r="N57" s="84"/>
      <c r="O57" s="85"/>
    </row>
    <row r="58" spans="1:21" ht="31.5" customHeight="1" thickBot="1" x14ac:dyDescent="0.2">
      <c r="B58" s="1162"/>
      <c r="C58" s="1163"/>
      <c r="D58" s="1167" t="s">
        <v>28</v>
      </c>
      <c r="E58" s="1168"/>
      <c r="F58" s="1168"/>
      <c r="G58" s="1168"/>
      <c r="H58" s="1168"/>
      <c r="I58" s="1168"/>
      <c r="J58" s="1169"/>
      <c r="K58" s="86"/>
      <c r="L58" s="87"/>
      <c r="M58" s="87"/>
      <c r="N58" s="87"/>
      <c r="O58" s="88"/>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5axDvxse4jUbKRPL0MQ2b2OqSRTm0m2g6fbDmXOolCM2Wp7wjmJP8PtFFbg01n9SRnFV3uVjN3Re8800r0JAw==" saltValue="f5EkXooZGdRgANlCXFO4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190" t="s">
        <v>31</v>
      </c>
      <c r="C41" s="1191"/>
      <c r="D41" s="102"/>
      <c r="E41" s="1192" t="s">
        <v>32</v>
      </c>
      <c r="F41" s="1192"/>
      <c r="G41" s="1192"/>
      <c r="H41" s="1193"/>
      <c r="I41" s="346">
        <v>4734</v>
      </c>
      <c r="J41" s="347">
        <v>4828</v>
      </c>
      <c r="K41" s="347">
        <v>5083</v>
      </c>
      <c r="L41" s="347">
        <v>5273</v>
      </c>
      <c r="M41" s="348">
        <v>5250</v>
      </c>
    </row>
    <row r="42" spans="2:13" ht="27.75" customHeight="1" x14ac:dyDescent="0.15">
      <c r="B42" s="1180"/>
      <c r="C42" s="1181"/>
      <c r="D42" s="103"/>
      <c r="E42" s="1184" t="s">
        <v>33</v>
      </c>
      <c r="F42" s="1184"/>
      <c r="G42" s="1184"/>
      <c r="H42" s="1185"/>
      <c r="I42" s="349" t="s">
        <v>527</v>
      </c>
      <c r="J42" s="350" t="s">
        <v>527</v>
      </c>
      <c r="K42" s="350" t="s">
        <v>527</v>
      </c>
      <c r="L42" s="350" t="s">
        <v>527</v>
      </c>
      <c r="M42" s="351" t="s">
        <v>527</v>
      </c>
    </row>
    <row r="43" spans="2:13" ht="27.75" customHeight="1" x14ac:dyDescent="0.15">
      <c r="B43" s="1180"/>
      <c r="C43" s="1181"/>
      <c r="D43" s="103"/>
      <c r="E43" s="1184" t="s">
        <v>34</v>
      </c>
      <c r="F43" s="1184"/>
      <c r="G43" s="1184"/>
      <c r="H43" s="1185"/>
      <c r="I43" s="349">
        <v>1656</v>
      </c>
      <c r="J43" s="350">
        <v>1556</v>
      </c>
      <c r="K43" s="350">
        <v>1523</v>
      </c>
      <c r="L43" s="350">
        <v>1563</v>
      </c>
      <c r="M43" s="351">
        <v>1520</v>
      </c>
    </row>
    <row r="44" spans="2:13" ht="27.75" customHeight="1" x14ac:dyDescent="0.15">
      <c r="B44" s="1180"/>
      <c r="C44" s="1181"/>
      <c r="D44" s="103"/>
      <c r="E44" s="1184" t="s">
        <v>35</v>
      </c>
      <c r="F44" s="1184"/>
      <c r="G44" s="1184"/>
      <c r="H44" s="1185"/>
      <c r="I44" s="349">
        <v>507</v>
      </c>
      <c r="J44" s="350">
        <v>491</v>
      </c>
      <c r="K44" s="350">
        <v>468</v>
      </c>
      <c r="L44" s="350">
        <v>420</v>
      </c>
      <c r="M44" s="351">
        <v>440</v>
      </c>
    </row>
    <row r="45" spans="2:13" ht="27.75" customHeight="1" x14ac:dyDescent="0.15">
      <c r="B45" s="1180"/>
      <c r="C45" s="1181"/>
      <c r="D45" s="103"/>
      <c r="E45" s="1184" t="s">
        <v>36</v>
      </c>
      <c r="F45" s="1184"/>
      <c r="G45" s="1184"/>
      <c r="H45" s="1185"/>
      <c r="I45" s="349">
        <v>1343</v>
      </c>
      <c r="J45" s="350">
        <v>1247</v>
      </c>
      <c r="K45" s="350">
        <v>1225</v>
      </c>
      <c r="L45" s="350">
        <v>1275</v>
      </c>
      <c r="M45" s="351">
        <v>1166</v>
      </c>
    </row>
    <row r="46" spans="2:13" ht="27.75" customHeight="1" x14ac:dyDescent="0.15">
      <c r="B46" s="1180"/>
      <c r="C46" s="1181"/>
      <c r="D46" s="104"/>
      <c r="E46" s="1184" t="s">
        <v>37</v>
      </c>
      <c r="F46" s="1184"/>
      <c r="G46" s="1184"/>
      <c r="H46" s="1185"/>
      <c r="I46" s="349" t="s">
        <v>527</v>
      </c>
      <c r="J46" s="350" t="s">
        <v>527</v>
      </c>
      <c r="K46" s="350" t="s">
        <v>527</v>
      </c>
      <c r="L46" s="350" t="s">
        <v>527</v>
      </c>
      <c r="M46" s="351" t="s">
        <v>527</v>
      </c>
    </row>
    <row r="47" spans="2:13" ht="27.75" customHeight="1" x14ac:dyDescent="0.15">
      <c r="B47" s="1180"/>
      <c r="C47" s="1181"/>
      <c r="D47" s="105"/>
      <c r="E47" s="1194" t="s">
        <v>38</v>
      </c>
      <c r="F47" s="1195"/>
      <c r="G47" s="1195"/>
      <c r="H47" s="1196"/>
      <c r="I47" s="349" t="s">
        <v>527</v>
      </c>
      <c r="J47" s="350" t="s">
        <v>527</v>
      </c>
      <c r="K47" s="350" t="s">
        <v>527</v>
      </c>
      <c r="L47" s="350" t="s">
        <v>527</v>
      </c>
      <c r="M47" s="351" t="s">
        <v>527</v>
      </c>
    </row>
    <row r="48" spans="2:13" ht="27.75" customHeight="1" x14ac:dyDescent="0.15">
      <c r="B48" s="1180"/>
      <c r="C48" s="1181"/>
      <c r="D48" s="103"/>
      <c r="E48" s="1184" t="s">
        <v>39</v>
      </c>
      <c r="F48" s="1184"/>
      <c r="G48" s="1184"/>
      <c r="H48" s="1185"/>
      <c r="I48" s="349" t="s">
        <v>527</v>
      </c>
      <c r="J48" s="350" t="s">
        <v>527</v>
      </c>
      <c r="K48" s="350" t="s">
        <v>527</v>
      </c>
      <c r="L48" s="350" t="s">
        <v>527</v>
      </c>
      <c r="M48" s="351" t="s">
        <v>527</v>
      </c>
    </row>
    <row r="49" spans="2:13" ht="27.75" customHeight="1" x14ac:dyDescent="0.15">
      <c r="B49" s="1182"/>
      <c r="C49" s="1183"/>
      <c r="D49" s="103"/>
      <c r="E49" s="1184" t="s">
        <v>40</v>
      </c>
      <c r="F49" s="1184"/>
      <c r="G49" s="1184"/>
      <c r="H49" s="1185"/>
      <c r="I49" s="349" t="s">
        <v>527</v>
      </c>
      <c r="J49" s="350" t="s">
        <v>527</v>
      </c>
      <c r="K49" s="350" t="s">
        <v>527</v>
      </c>
      <c r="L49" s="350" t="s">
        <v>527</v>
      </c>
      <c r="M49" s="351" t="s">
        <v>527</v>
      </c>
    </row>
    <row r="50" spans="2:13" ht="27.75" customHeight="1" x14ac:dyDescent="0.15">
      <c r="B50" s="1178" t="s">
        <v>41</v>
      </c>
      <c r="C50" s="1179"/>
      <c r="D50" s="106"/>
      <c r="E50" s="1184" t="s">
        <v>42</v>
      </c>
      <c r="F50" s="1184"/>
      <c r="G50" s="1184"/>
      <c r="H50" s="1185"/>
      <c r="I50" s="349">
        <v>2069</v>
      </c>
      <c r="J50" s="350">
        <v>2106</v>
      </c>
      <c r="K50" s="350">
        <v>2031</v>
      </c>
      <c r="L50" s="350">
        <v>2093</v>
      </c>
      <c r="M50" s="351">
        <v>2407</v>
      </c>
    </row>
    <row r="51" spans="2:13" ht="27.75" customHeight="1" x14ac:dyDescent="0.15">
      <c r="B51" s="1180"/>
      <c r="C51" s="1181"/>
      <c r="D51" s="103"/>
      <c r="E51" s="1184" t="s">
        <v>43</v>
      </c>
      <c r="F51" s="1184"/>
      <c r="G51" s="1184"/>
      <c r="H51" s="1185"/>
      <c r="I51" s="349">
        <v>16</v>
      </c>
      <c r="J51" s="350">
        <v>11</v>
      </c>
      <c r="K51" s="350">
        <v>8</v>
      </c>
      <c r="L51" s="350">
        <v>5</v>
      </c>
      <c r="M51" s="351">
        <v>3</v>
      </c>
    </row>
    <row r="52" spans="2:13" ht="27.75" customHeight="1" x14ac:dyDescent="0.15">
      <c r="B52" s="1182"/>
      <c r="C52" s="1183"/>
      <c r="D52" s="103"/>
      <c r="E52" s="1184" t="s">
        <v>44</v>
      </c>
      <c r="F52" s="1184"/>
      <c r="G52" s="1184"/>
      <c r="H52" s="1185"/>
      <c r="I52" s="349">
        <v>5121</v>
      </c>
      <c r="J52" s="350">
        <v>5145</v>
      </c>
      <c r="K52" s="350">
        <v>5208</v>
      </c>
      <c r="L52" s="350">
        <v>5334</v>
      </c>
      <c r="M52" s="351">
        <v>5350</v>
      </c>
    </row>
    <row r="53" spans="2:13" ht="27.75" customHeight="1" thickBot="1" x14ac:dyDescent="0.2">
      <c r="B53" s="1186" t="s">
        <v>45</v>
      </c>
      <c r="C53" s="1187"/>
      <c r="D53" s="107"/>
      <c r="E53" s="1188" t="s">
        <v>46</v>
      </c>
      <c r="F53" s="1188"/>
      <c r="G53" s="1188"/>
      <c r="H53" s="1189"/>
      <c r="I53" s="352">
        <v>1034</v>
      </c>
      <c r="J53" s="353">
        <v>859</v>
      </c>
      <c r="K53" s="353">
        <v>1052</v>
      </c>
      <c r="L53" s="353">
        <v>1098</v>
      </c>
      <c r="M53" s="354">
        <v>617</v>
      </c>
    </row>
    <row r="54" spans="2:13" ht="27.75" customHeight="1" x14ac:dyDescent="0.15">
      <c r="B54" s="108" t="s">
        <v>47</v>
      </c>
      <c r="C54" s="109"/>
      <c r="D54" s="109"/>
      <c r="E54" s="110"/>
      <c r="F54" s="110"/>
      <c r="G54" s="110"/>
      <c r="H54" s="110"/>
      <c r="I54" s="111"/>
      <c r="J54" s="111"/>
      <c r="K54" s="111"/>
      <c r="L54" s="111"/>
      <c r="M54" s="111"/>
    </row>
    <row r="55" spans="2:13" x14ac:dyDescent="0.15"/>
    <row r="56" spans="2:13" ht="13.5" hidden="1" customHeight="1" x14ac:dyDescent="0.15"/>
    <row r="57" spans="2:13" ht="13.5" hidden="1" customHeight="1" x14ac:dyDescent="0.15"/>
    <row r="58" spans="2:13" ht="13.5" hidden="1" customHeight="1" x14ac:dyDescent="0.15"/>
  </sheetData>
  <sheetProtection algorithmName="SHA-512" hashValue="7kEgxaOEqqLZkI+Tds3rn4V9YCQpaTeuI2yMBlT+lwgB5GWw+WZ+cB6OsTQJu9c8B8+IbwM1WBciyvYYnxibpA==" saltValue="GtZ7yikigGDlKL7dQZXG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7"/>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48</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05" t="s">
        <v>49</v>
      </c>
      <c r="D55" s="1205"/>
      <c r="E55" s="1206"/>
      <c r="F55" s="119">
        <v>1054</v>
      </c>
      <c r="G55" s="119">
        <v>1069</v>
      </c>
      <c r="H55" s="120">
        <v>1203</v>
      </c>
    </row>
    <row r="56" spans="2:8" ht="52.5" customHeight="1" x14ac:dyDescent="0.15">
      <c r="B56" s="121"/>
      <c r="C56" s="1207" t="s">
        <v>50</v>
      </c>
      <c r="D56" s="1207"/>
      <c r="E56" s="1208"/>
      <c r="F56" s="122">
        <v>0</v>
      </c>
      <c r="G56" s="122">
        <v>0</v>
      </c>
      <c r="H56" s="123">
        <v>0</v>
      </c>
    </row>
    <row r="57" spans="2:8" ht="53.25" customHeight="1" x14ac:dyDescent="0.15">
      <c r="B57" s="121"/>
      <c r="C57" s="1209" t="s">
        <v>51</v>
      </c>
      <c r="D57" s="1209"/>
      <c r="E57" s="1210"/>
      <c r="F57" s="124">
        <v>814</v>
      </c>
      <c r="G57" s="124">
        <v>845</v>
      </c>
      <c r="H57" s="125">
        <v>976</v>
      </c>
    </row>
    <row r="58" spans="2:8" ht="45.75" customHeight="1" x14ac:dyDescent="0.15">
      <c r="B58" s="126"/>
      <c r="C58" s="1197" t="s">
        <v>591</v>
      </c>
      <c r="D58" s="1198"/>
      <c r="E58" s="1199"/>
      <c r="F58" s="127">
        <v>412</v>
      </c>
      <c r="G58" s="127">
        <v>488</v>
      </c>
      <c r="H58" s="128">
        <v>551</v>
      </c>
    </row>
    <row r="59" spans="2:8" ht="45.75" customHeight="1" x14ac:dyDescent="0.15">
      <c r="B59" s="126"/>
      <c r="C59" s="1197" t="s">
        <v>592</v>
      </c>
      <c r="D59" s="1198"/>
      <c r="E59" s="1199"/>
      <c r="F59" s="127">
        <v>285</v>
      </c>
      <c r="G59" s="127">
        <v>252</v>
      </c>
      <c r="H59" s="128">
        <v>302</v>
      </c>
    </row>
    <row r="60" spans="2:8" ht="45.75" customHeight="1" x14ac:dyDescent="0.15">
      <c r="B60" s="126"/>
      <c r="C60" s="1197" t="s">
        <v>593</v>
      </c>
      <c r="D60" s="1198"/>
      <c r="E60" s="1199"/>
      <c r="F60" s="127">
        <v>20</v>
      </c>
      <c r="G60" s="127">
        <v>20</v>
      </c>
      <c r="H60" s="128">
        <v>40</v>
      </c>
    </row>
    <row r="61" spans="2:8" ht="45.75" customHeight="1" x14ac:dyDescent="0.15">
      <c r="B61" s="126"/>
      <c r="C61" s="1197" t="s">
        <v>594</v>
      </c>
      <c r="D61" s="1198"/>
      <c r="E61" s="1199"/>
      <c r="F61" s="127">
        <v>15</v>
      </c>
      <c r="G61" s="127">
        <v>15</v>
      </c>
      <c r="H61" s="128">
        <v>15</v>
      </c>
    </row>
    <row r="62" spans="2:8" ht="45.75" customHeight="1" thickBot="1" x14ac:dyDescent="0.2">
      <c r="B62" s="129"/>
      <c r="C62" s="1200" t="s">
        <v>595</v>
      </c>
      <c r="D62" s="1201"/>
      <c r="E62" s="1202"/>
      <c r="F62" s="130">
        <v>16</v>
      </c>
      <c r="G62" s="130">
        <v>15</v>
      </c>
      <c r="H62" s="131">
        <v>14</v>
      </c>
    </row>
    <row r="63" spans="2:8" ht="52.5" customHeight="1" thickBot="1" x14ac:dyDescent="0.2">
      <c r="B63" s="132"/>
      <c r="C63" s="1203" t="s">
        <v>52</v>
      </c>
      <c r="D63" s="1203"/>
      <c r="E63" s="1204"/>
      <c r="F63" s="133">
        <v>1868</v>
      </c>
      <c r="G63" s="133">
        <v>1915</v>
      </c>
      <c r="H63" s="134">
        <v>2178</v>
      </c>
    </row>
    <row r="64" spans="2:8" x14ac:dyDescent="0.15"/>
    <row r="65" ht="13.5" hidden="1" customHeight="1" x14ac:dyDescent="0.15"/>
    <row r="66" ht="13.5" hidden="1" customHeight="1" x14ac:dyDescent="0.15"/>
    <row r="67" ht="13.5" hidden="1" customHeight="1" x14ac:dyDescent="0.15"/>
  </sheetData>
  <sheetProtection algorithmName="SHA-512" hashValue="wo1T+tKUK8pWG+GgILBj8+vEREdlngE0hrN96djl2T6eKDUjPq3oGhKId29/Wu851N3QHIjyuC9lv9PvdskxDA==" saltValue="DKcB69AlPlNGAWEuUH+J1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565</v>
      </c>
      <c r="G2" s="148"/>
      <c r="H2" s="149"/>
    </row>
    <row r="3" spans="1:8" x14ac:dyDescent="0.15">
      <c r="A3" s="145" t="s">
        <v>558</v>
      </c>
      <c r="B3" s="150"/>
      <c r="C3" s="151"/>
      <c r="D3" s="152">
        <v>120385</v>
      </c>
      <c r="E3" s="153"/>
      <c r="F3" s="154">
        <v>116162</v>
      </c>
      <c r="G3" s="155"/>
      <c r="H3" s="156"/>
    </row>
    <row r="4" spans="1:8" x14ac:dyDescent="0.15">
      <c r="A4" s="157"/>
      <c r="B4" s="158"/>
      <c r="C4" s="159"/>
      <c r="D4" s="160">
        <v>108975</v>
      </c>
      <c r="E4" s="161"/>
      <c r="F4" s="162">
        <v>61562</v>
      </c>
      <c r="G4" s="163"/>
      <c r="H4" s="164"/>
    </row>
    <row r="5" spans="1:8" x14ac:dyDescent="0.15">
      <c r="A5" s="145" t="s">
        <v>560</v>
      </c>
      <c r="B5" s="150"/>
      <c r="C5" s="151"/>
      <c r="D5" s="152">
        <v>91050</v>
      </c>
      <c r="E5" s="153"/>
      <c r="F5" s="154">
        <v>121449</v>
      </c>
      <c r="G5" s="155"/>
      <c r="H5" s="156"/>
    </row>
    <row r="6" spans="1:8" x14ac:dyDescent="0.15">
      <c r="A6" s="157"/>
      <c r="B6" s="158"/>
      <c r="C6" s="159"/>
      <c r="D6" s="160">
        <v>61516</v>
      </c>
      <c r="E6" s="161"/>
      <c r="F6" s="162">
        <v>62922</v>
      </c>
      <c r="G6" s="163"/>
      <c r="H6" s="164"/>
    </row>
    <row r="7" spans="1:8" x14ac:dyDescent="0.15">
      <c r="A7" s="145" t="s">
        <v>561</v>
      </c>
      <c r="B7" s="150"/>
      <c r="C7" s="151"/>
      <c r="D7" s="152">
        <v>99119</v>
      </c>
      <c r="E7" s="153"/>
      <c r="F7" s="154">
        <v>145139</v>
      </c>
      <c r="G7" s="155"/>
      <c r="H7" s="156"/>
    </row>
    <row r="8" spans="1:8" x14ac:dyDescent="0.15">
      <c r="A8" s="157"/>
      <c r="B8" s="158"/>
      <c r="C8" s="159"/>
      <c r="D8" s="160">
        <v>61369</v>
      </c>
      <c r="E8" s="161"/>
      <c r="F8" s="162">
        <v>83762</v>
      </c>
      <c r="G8" s="163"/>
      <c r="H8" s="164"/>
    </row>
    <row r="9" spans="1:8" x14ac:dyDescent="0.15">
      <c r="A9" s="145" t="s">
        <v>562</v>
      </c>
      <c r="B9" s="150"/>
      <c r="C9" s="151"/>
      <c r="D9" s="152">
        <v>124889</v>
      </c>
      <c r="E9" s="153"/>
      <c r="F9" s="154">
        <v>125391</v>
      </c>
      <c r="G9" s="155"/>
      <c r="H9" s="156"/>
    </row>
    <row r="10" spans="1:8" x14ac:dyDescent="0.15">
      <c r="A10" s="157"/>
      <c r="B10" s="158"/>
      <c r="C10" s="159"/>
      <c r="D10" s="160">
        <v>73711</v>
      </c>
      <c r="E10" s="161"/>
      <c r="F10" s="162">
        <v>68516</v>
      </c>
      <c r="G10" s="163"/>
      <c r="H10" s="164"/>
    </row>
    <row r="11" spans="1:8" x14ac:dyDescent="0.15">
      <c r="A11" s="145" t="s">
        <v>563</v>
      </c>
      <c r="B11" s="150"/>
      <c r="C11" s="151"/>
      <c r="D11" s="152">
        <v>123587</v>
      </c>
      <c r="E11" s="153"/>
      <c r="F11" s="154">
        <v>138402</v>
      </c>
      <c r="G11" s="155"/>
      <c r="H11" s="156"/>
    </row>
    <row r="12" spans="1:8" x14ac:dyDescent="0.15">
      <c r="A12" s="157"/>
      <c r="B12" s="158"/>
      <c r="C12" s="165"/>
      <c r="D12" s="160">
        <v>78184</v>
      </c>
      <c r="E12" s="161"/>
      <c r="F12" s="162">
        <v>70652</v>
      </c>
      <c r="G12" s="163"/>
      <c r="H12" s="164"/>
    </row>
    <row r="13" spans="1:8" x14ac:dyDescent="0.15">
      <c r="A13" s="145"/>
      <c r="B13" s="150"/>
      <c r="C13" s="166"/>
      <c r="D13" s="167">
        <v>111806</v>
      </c>
      <c r="E13" s="168"/>
      <c r="F13" s="169">
        <v>129309</v>
      </c>
      <c r="G13" s="170"/>
      <c r="H13" s="156"/>
    </row>
    <row r="14" spans="1:8" x14ac:dyDescent="0.15">
      <c r="A14" s="157"/>
      <c r="B14" s="158"/>
      <c r="C14" s="159"/>
      <c r="D14" s="160">
        <v>76751</v>
      </c>
      <c r="E14" s="161"/>
      <c r="F14" s="162">
        <v>69483</v>
      </c>
      <c r="G14" s="163"/>
      <c r="H14" s="164"/>
    </row>
    <row r="17" spans="1:11" x14ac:dyDescent="0.15">
      <c r="A17" s="141" t="s">
        <v>54</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55</v>
      </c>
      <c r="B19" s="171">
        <f>ROUND(VALUE(SUBSTITUTE(実質収支比率等に係る経年分析!F$48,"▲","-")),2)</f>
        <v>9.24</v>
      </c>
      <c r="C19" s="171">
        <f>ROUND(VALUE(SUBSTITUTE(実質収支比率等に係る経年分析!G$48,"▲","-")),2)</f>
        <v>5.03</v>
      </c>
      <c r="D19" s="171">
        <f>ROUND(VALUE(SUBSTITUTE(実質収支比率等に係る経年分析!H$48,"▲","-")),2)</f>
        <v>3.4</v>
      </c>
      <c r="E19" s="171">
        <f>ROUND(VALUE(SUBSTITUTE(実質収支比率等に係る経年分析!I$48,"▲","-")),2)</f>
        <v>6.44</v>
      </c>
      <c r="F19" s="171">
        <f>ROUND(VALUE(SUBSTITUTE(実質収支比率等に係る経年分析!J$48,"▲","-")),2)</f>
        <v>7.63</v>
      </c>
    </row>
    <row r="20" spans="1:11" x14ac:dyDescent="0.15">
      <c r="A20" s="171" t="s">
        <v>56</v>
      </c>
      <c r="B20" s="171">
        <f>ROUND(VALUE(SUBSTITUTE(実質収支比率等に係る経年分析!F$47,"▲","-")),2)</f>
        <v>40.32</v>
      </c>
      <c r="C20" s="171">
        <f>ROUND(VALUE(SUBSTITUTE(実質収支比率等に係る経年分析!G$47,"▲","-")),2)</f>
        <v>33.79</v>
      </c>
      <c r="D20" s="171">
        <f>ROUND(VALUE(SUBSTITUTE(実質収支比率等に係る経年分析!H$47,"▲","-")),2)</f>
        <v>34.659999999999997</v>
      </c>
      <c r="E20" s="171">
        <f>ROUND(VALUE(SUBSTITUTE(実質収支比率等に係る経年分析!I$47,"▲","-")),2)</f>
        <v>32.28</v>
      </c>
      <c r="F20" s="171">
        <f>ROUND(VALUE(SUBSTITUTE(実質収支比率等に係る経年分析!J$47,"▲","-")),2)</f>
        <v>33.31</v>
      </c>
    </row>
    <row r="21" spans="1:11" x14ac:dyDescent="0.15">
      <c r="A21" s="171" t="s">
        <v>57</v>
      </c>
      <c r="B21" s="171">
        <f>IF(ISNUMBER(VALUE(SUBSTITUTE(実質収支比率等に係る経年分析!F$49,"▲","-"))),ROUND(VALUE(SUBSTITUTE(実質収支比率等に係る経年分析!F$49,"▲","-")),2),NA())</f>
        <v>-0.81</v>
      </c>
      <c r="C21" s="171">
        <f>IF(ISNUMBER(VALUE(SUBSTITUTE(実質収支比率等に係る経年分析!G$49,"▲","-"))),ROUND(VALUE(SUBSTITUTE(実質収支比率等に係る経年分析!G$49,"▲","-")),2),NA())</f>
        <v>-11.45</v>
      </c>
      <c r="D21" s="171">
        <f>IF(ISNUMBER(VALUE(SUBSTITUTE(実質収支比率等に係る経年分析!H$49,"▲","-"))),ROUND(VALUE(SUBSTITUTE(実質収支比率等に係る経年分析!H$49,"▲","-")),2),NA())</f>
        <v>-1.28</v>
      </c>
      <c r="E21" s="171">
        <f>IF(ISNUMBER(VALUE(SUBSTITUTE(実質収支比率等に係る経年分析!I$49,"▲","-"))),ROUND(VALUE(SUBSTITUTE(実質収支比率等に係る経年分析!I$49,"▲","-")),2),NA())</f>
        <v>3.77</v>
      </c>
      <c r="F21" s="171">
        <f>IF(ISNUMBER(VALUE(SUBSTITUTE(実質収支比率等に係る経年分析!J$49,"▲","-"))),ROUND(VALUE(SUBSTITUTE(実質収支比率等に係る経年分析!J$49,"▲","-")),2),NA())</f>
        <v>5.41</v>
      </c>
    </row>
    <row r="24" spans="1:11" x14ac:dyDescent="0.15">
      <c r="A24" s="141" t="s">
        <v>58</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子浦漁業集落排水事業特別会計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土地取得特別会計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x14ac:dyDescent="0.15">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4.0199999999999996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3.76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3.83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2.4300000000000002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2.27</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8.6199999999999992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5.25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4.54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4.3099999999999996</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0.54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2.91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3.71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4.32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9.24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5.03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3.39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6.44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7.62</v>
      </c>
    </row>
    <row r="39" spans="1:16" x14ac:dyDescent="0.15">
      <c r="A39" s="141" t="s">
        <v>61</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434</v>
      </c>
      <c r="E42" s="173"/>
      <c r="F42" s="173"/>
      <c r="G42" s="173">
        <f>'実質公債費比率（分子）の構造'!L$52</f>
        <v>412</v>
      </c>
      <c r="H42" s="173"/>
      <c r="I42" s="173"/>
      <c r="J42" s="173">
        <f>'実質公債費比率（分子）の構造'!M$52</f>
        <v>405</v>
      </c>
      <c r="K42" s="173"/>
      <c r="L42" s="173"/>
      <c r="M42" s="173">
        <f>'実質公債費比率（分子）の構造'!N$52</f>
        <v>428</v>
      </c>
      <c r="N42" s="173"/>
      <c r="O42" s="173"/>
      <c r="P42" s="173">
        <f>'実質公債費比率（分子）の構造'!O$52</f>
        <v>463</v>
      </c>
    </row>
    <row r="43" spans="1:16" x14ac:dyDescent="0.15">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66</v>
      </c>
      <c r="B44" s="173">
        <f>'実質公債費比率（分子）の構造'!K$50</f>
        <v>2</v>
      </c>
      <c r="C44" s="173"/>
      <c r="D44" s="173"/>
      <c r="E44" s="173">
        <f>'実質公債費比率（分子）の構造'!L$50</f>
        <v>2</v>
      </c>
      <c r="F44" s="173"/>
      <c r="G44" s="173"/>
      <c r="H44" s="173">
        <f>'実質公債費比率（分子）の構造'!M$50</f>
        <v>1</v>
      </c>
      <c r="I44" s="173"/>
      <c r="J44" s="173"/>
      <c r="K44" s="173">
        <f>'実質公債費比率（分子）の構造'!N$50</f>
        <v>4</v>
      </c>
      <c r="L44" s="173"/>
      <c r="M44" s="173"/>
      <c r="N44" s="173">
        <f>'実質公債費比率（分子）の構造'!O$50</f>
        <v>4</v>
      </c>
      <c r="O44" s="173"/>
      <c r="P44" s="173"/>
    </row>
    <row r="45" spans="1:16" x14ac:dyDescent="0.15">
      <c r="A45" s="173" t="s">
        <v>67</v>
      </c>
      <c r="B45" s="173">
        <f>'実質公債費比率（分子）の構造'!K$49</f>
        <v>80</v>
      </c>
      <c r="C45" s="173"/>
      <c r="D45" s="173"/>
      <c r="E45" s="173">
        <f>'実質公債費比率（分子）の構造'!L$49</f>
        <v>80</v>
      </c>
      <c r="F45" s="173"/>
      <c r="G45" s="173"/>
      <c r="H45" s="173">
        <f>'実質公債費比率（分子）の構造'!M$49</f>
        <v>76</v>
      </c>
      <c r="I45" s="173"/>
      <c r="J45" s="173"/>
      <c r="K45" s="173">
        <f>'実質公債費比率（分子）の構造'!N$49</f>
        <v>71</v>
      </c>
      <c r="L45" s="173"/>
      <c r="M45" s="173"/>
      <c r="N45" s="173">
        <f>'実質公債費比率（分子）の構造'!O$49</f>
        <v>66</v>
      </c>
      <c r="O45" s="173"/>
      <c r="P45" s="173"/>
    </row>
    <row r="46" spans="1:16" x14ac:dyDescent="0.15">
      <c r="A46" s="173" t="s">
        <v>68</v>
      </c>
      <c r="B46" s="173">
        <f>'実質公債費比率（分子）の構造'!K$48</f>
        <v>136</v>
      </c>
      <c r="C46" s="173"/>
      <c r="D46" s="173"/>
      <c r="E46" s="173">
        <f>'実質公債費比率（分子）の構造'!L$48</f>
        <v>152</v>
      </c>
      <c r="F46" s="173"/>
      <c r="G46" s="173"/>
      <c r="H46" s="173">
        <f>'実質公債費比率（分子）の構造'!M$48</f>
        <v>154</v>
      </c>
      <c r="I46" s="173"/>
      <c r="J46" s="173"/>
      <c r="K46" s="173">
        <f>'実質公債費比率（分子）の構造'!N$48</f>
        <v>157</v>
      </c>
      <c r="L46" s="173"/>
      <c r="M46" s="173"/>
      <c r="N46" s="173">
        <f>'実質公債費比率（分子）の構造'!O$48</f>
        <v>169</v>
      </c>
      <c r="O46" s="173"/>
      <c r="P46" s="173"/>
    </row>
    <row r="47" spans="1:16" x14ac:dyDescent="0.15">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71</v>
      </c>
      <c r="B49" s="173">
        <f>'実質公債費比率（分子）の構造'!K$45</f>
        <v>428</v>
      </c>
      <c r="C49" s="173"/>
      <c r="D49" s="173"/>
      <c r="E49" s="173">
        <f>'実質公債費比率（分子）の構造'!L$45</f>
        <v>393</v>
      </c>
      <c r="F49" s="173"/>
      <c r="G49" s="173"/>
      <c r="H49" s="173">
        <f>'実質公債費比率（分子）の構造'!M$45</f>
        <v>369</v>
      </c>
      <c r="I49" s="173"/>
      <c r="J49" s="173"/>
      <c r="K49" s="173">
        <f>'実質公債費比率（分子）の構造'!N$45</f>
        <v>402</v>
      </c>
      <c r="L49" s="173"/>
      <c r="M49" s="173"/>
      <c r="N49" s="173">
        <f>'実質公債費比率（分子）の構造'!O$45</f>
        <v>469</v>
      </c>
      <c r="O49" s="173"/>
      <c r="P49" s="173"/>
    </row>
    <row r="50" spans="1:16" x14ac:dyDescent="0.15">
      <c r="A50" s="173" t="s">
        <v>72</v>
      </c>
      <c r="B50" s="173" t="e">
        <f>NA()</f>
        <v>#N/A</v>
      </c>
      <c r="C50" s="173">
        <f>IF(ISNUMBER('実質公債費比率（分子）の構造'!K$53),'実質公債費比率（分子）の構造'!K$53,NA())</f>
        <v>212</v>
      </c>
      <c r="D50" s="173" t="e">
        <f>NA()</f>
        <v>#N/A</v>
      </c>
      <c r="E50" s="173" t="e">
        <f>NA()</f>
        <v>#N/A</v>
      </c>
      <c r="F50" s="173">
        <f>IF(ISNUMBER('実質公債費比率（分子）の構造'!L$53),'実質公債費比率（分子）の構造'!L$53,NA())</f>
        <v>215</v>
      </c>
      <c r="G50" s="173" t="e">
        <f>NA()</f>
        <v>#N/A</v>
      </c>
      <c r="H50" s="173" t="e">
        <f>NA()</f>
        <v>#N/A</v>
      </c>
      <c r="I50" s="173">
        <f>IF(ISNUMBER('実質公債費比率（分子）の構造'!M$53),'実質公債費比率（分子）の構造'!M$53,NA())</f>
        <v>195</v>
      </c>
      <c r="J50" s="173" t="e">
        <f>NA()</f>
        <v>#N/A</v>
      </c>
      <c r="K50" s="173" t="e">
        <f>NA()</f>
        <v>#N/A</v>
      </c>
      <c r="L50" s="173">
        <f>IF(ISNUMBER('実質公債費比率（分子）の構造'!N$53),'実質公債費比率（分子）の構造'!N$53,NA())</f>
        <v>206</v>
      </c>
      <c r="M50" s="173" t="e">
        <f>NA()</f>
        <v>#N/A</v>
      </c>
      <c r="N50" s="173" t="e">
        <f>NA()</f>
        <v>#N/A</v>
      </c>
      <c r="O50" s="173">
        <f>IF(ISNUMBER('実質公債費比率（分子）の構造'!O$53),'実質公債費比率（分子）の構造'!O$53,NA())</f>
        <v>245</v>
      </c>
      <c r="P50" s="173" t="e">
        <f>NA()</f>
        <v>#N/A</v>
      </c>
    </row>
    <row r="53" spans="1:16" x14ac:dyDescent="0.15">
      <c r="A53" s="141" t="s">
        <v>73</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15">
      <c r="A56" s="172" t="s">
        <v>44</v>
      </c>
      <c r="B56" s="172"/>
      <c r="C56" s="172"/>
      <c r="D56" s="172">
        <f>'将来負担比率（分子）の構造'!I$52</f>
        <v>5121</v>
      </c>
      <c r="E56" s="172"/>
      <c r="F56" s="172"/>
      <c r="G56" s="172">
        <f>'将来負担比率（分子）の構造'!J$52</f>
        <v>5145</v>
      </c>
      <c r="H56" s="172"/>
      <c r="I56" s="172"/>
      <c r="J56" s="172">
        <f>'将来負担比率（分子）の構造'!K$52</f>
        <v>5208</v>
      </c>
      <c r="K56" s="172"/>
      <c r="L56" s="172"/>
      <c r="M56" s="172">
        <f>'将来負担比率（分子）の構造'!L$52</f>
        <v>5334</v>
      </c>
      <c r="N56" s="172"/>
      <c r="O56" s="172"/>
      <c r="P56" s="172">
        <f>'将来負担比率（分子）の構造'!M$52</f>
        <v>5350</v>
      </c>
    </row>
    <row r="57" spans="1:16" x14ac:dyDescent="0.15">
      <c r="A57" s="172" t="s">
        <v>43</v>
      </c>
      <c r="B57" s="172"/>
      <c r="C57" s="172"/>
      <c r="D57" s="172">
        <f>'将来負担比率（分子）の構造'!I$51</f>
        <v>16</v>
      </c>
      <c r="E57" s="172"/>
      <c r="F57" s="172"/>
      <c r="G57" s="172">
        <f>'将来負担比率（分子）の構造'!J$51</f>
        <v>11</v>
      </c>
      <c r="H57" s="172"/>
      <c r="I57" s="172"/>
      <c r="J57" s="172">
        <f>'将来負担比率（分子）の構造'!K$51</f>
        <v>8</v>
      </c>
      <c r="K57" s="172"/>
      <c r="L57" s="172"/>
      <c r="M57" s="172">
        <f>'将来負担比率（分子）の構造'!L$51</f>
        <v>5</v>
      </c>
      <c r="N57" s="172"/>
      <c r="O57" s="172"/>
      <c r="P57" s="172">
        <f>'将来負担比率（分子）の構造'!M$51</f>
        <v>3</v>
      </c>
    </row>
    <row r="58" spans="1:16" x14ac:dyDescent="0.15">
      <c r="A58" s="172" t="s">
        <v>42</v>
      </c>
      <c r="B58" s="172"/>
      <c r="C58" s="172"/>
      <c r="D58" s="172">
        <f>'将来負担比率（分子）の構造'!I$50</f>
        <v>2069</v>
      </c>
      <c r="E58" s="172"/>
      <c r="F58" s="172"/>
      <c r="G58" s="172">
        <f>'将来負担比率（分子）の構造'!J$50</f>
        <v>2106</v>
      </c>
      <c r="H58" s="172"/>
      <c r="I58" s="172"/>
      <c r="J58" s="172">
        <f>'将来負担比率（分子）の構造'!K$50</f>
        <v>2031</v>
      </c>
      <c r="K58" s="172"/>
      <c r="L58" s="172"/>
      <c r="M58" s="172">
        <f>'将来負担比率（分子）の構造'!L$50</f>
        <v>2093</v>
      </c>
      <c r="N58" s="172"/>
      <c r="O58" s="172"/>
      <c r="P58" s="172">
        <f>'将来負担比率（分子）の構造'!M$50</f>
        <v>2407</v>
      </c>
    </row>
    <row r="59" spans="1:16" x14ac:dyDescent="0.15">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37</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36</v>
      </c>
      <c r="B62" s="172">
        <f>'将来負担比率（分子）の構造'!I$45</f>
        <v>1343</v>
      </c>
      <c r="C62" s="172"/>
      <c r="D62" s="172"/>
      <c r="E62" s="172">
        <f>'将来負担比率（分子）の構造'!J$45</f>
        <v>1247</v>
      </c>
      <c r="F62" s="172"/>
      <c r="G62" s="172"/>
      <c r="H62" s="172">
        <f>'将来負担比率（分子）の構造'!K$45</f>
        <v>1225</v>
      </c>
      <c r="I62" s="172"/>
      <c r="J62" s="172"/>
      <c r="K62" s="172">
        <f>'将来負担比率（分子）の構造'!L$45</f>
        <v>1275</v>
      </c>
      <c r="L62" s="172"/>
      <c r="M62" s="172"/>
      <c r="N62" s="172">
        <f>'将来負担比率（分子）の構造'!M$45</f>
        <v>1166</v>
      </c>
      <c r="O62" s="172"/>
      <c r="P62" s="172"/>
    </row>
    <row r="63" spans="1:16" x14ac:dyDescent="0.15">
      <c r="A63" s="172" t="s">
        <v>35</v>
      </c>
      <c r="B63" s="172">
        <f>'将来負担比率（分子）の構造'!I$44</f>
        <v>507</v>
      </c>
      <c r="C63" s="172"/>
      <c r="D63" s="172"/>
      <c r="E63" s="172">
        <f>'将来負担比率（分子）の構造'!J$44</f>
        <v>491</v>
      </c>
      <c r="F63" s="172"/>
      <c r="G63" s="172"/>
      <c r="H63" s="172">
        <f>'将来負担比率（分子）の構造'!K$44</f>
        <v>468</v>
      </c>
      <c r="I63" s="172"/>
      <c r="J63" s="172"/>
      <c r="K63" s="172">
        <f>'将来負担比率（分子）の構造'!L$44</f>
        <v>420</v>
      </c>
      <c r="L63" s="172"/>
      <c r="M63" s="172"/>
      <c r="N63" s="172">
        <f>'将来負担比率（分子）の構造'!M$44</f>
        <v>440</v>
      </c>
      <c r="O63" s="172"/>
      <c r="P63" s="172"/>
    </row>
    <row r="64" spans="1:16" x14ac:dyDescent="0.15">
      <c r="A64" s="172" t="s">
        <v>34</v>
      </c>
      <c r="B64" s="172">
        <f>'将来負担比率（分子）の構造'!I$43</f>
        <v>1656</v>
      </c>
      <c r="C64" s="172"/>
      <c r="D64" s="172"/>
      <c r="E64" s="172">
        <f>'将来負担比率（分子）の構造'!J$43</f>
        <v>1556</v>
      </c>
      <c r="F64" s="172"/>
      <c r="G64" s="172"/>
      <c r="H64" s="172">
        <f>'将来負担比率（分子）の構造'!K$43</f>
        <v>1523</v>
      </c>
      <c r="I64" s="172"/>
      <c r="J64" s="172"/>
      <c r="K64" s="172">
        <f>'将来負担比率（分子）の構造'!L$43</f>
        <v>1563</v>
      </c>
      <c r="L64" s="172"/>
      <c r="M64" s="172"/>
      <c r="N64" s="172">
        <f>'将来負担比率（分子）の構造'!M$43</f>
        <v>1520</v>
      </c>
      <c r="O64" s="172"/>
      <c r="P64" s="172"/>
    </row>
    <row r="65" spans="1:16" x14ac:dyDescent="0.15">
      <c r="A65" s="172" t="s">
        <v>33</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32</v>
      </c>
      <c r="B66" s="172">
        <f>'将来負担比率（分子）の構造'!I$41</f>
        <v>4734</v>
      </c>
      <c r="C66" s="172"/>
      <c r="D66" s="172"/>
      <c r="E66" s="172">
        <f>'将来負担比率（分子）の構造'!J$41</f>
        <v>4828</v>
      </c>
      <c r="F66" s="172"/>
      <c r="G66" s="172"/>
      <c r="H66" s="172">
        <f>'将来負担比率（分子）の構造'!K$41</f>
        <v>5083</v>
      </c>
      <c r="I66" s="172"/>
      <c r="J66" s="172"/>
      <c r="K66" s="172">
        <f>'将来負担比率（分子）の構造'!L$41</f>
        <v>5273</v>
      </c>
      <c r="L66" s="172"/>
      <c r="M66" s="172"/>
      <c r="N66" s="172">
        <f>'将来負担比率（分子）の構造'!M$41</f>
        <v>5250</v>
      </c>
      <c r="O66" s="172"/>
      <c r="P66" s="172"/>
    </row>
    <row r="67" spans="1:16" x14ac:dyDescent="0.15">
      <c r="A67" s="172" t="s">
        <v>76</v>
      </c>
      <c r="B67" s="172" t="e">
        <f>NA()</f>
        <v>#N/A</v>
      </c>
      <c r="C67" s="172">
        <f>IF(ISNUMBER('将来負担比率（分子）の構造'!I$53), IF('将来負担比率（分子）の構造'!I$53 &lt; 0, 0, '将来負担比率（分子）の構造'!I$53), NA())</f>
        <v>1034</v>
      </c>
      <c r="D67" s="172" t="e">
        <f>NA()</f>
        <v>#N/A</v>
      </c>
      <c r="E67" s="172" t="e">
        <f>NA()</f>
        <v>#N/A</v>
      </c>
      <c r="F67" s="172">
        <f>IF(ISNUMBER('将来負担比率（分子）の構造'!J$53), IF('将来負担比率（分子）の構造'!J$53 &lt; 0, 0, '将来負担比率（分子）の構造'!J$53), NA())</f>
        <v>859</v>
      </c>
      <c r="G67" s="172" t="e">
        <f>NA()</f>
        <v>#N/A</v>
      </c>
      <c r="H67" s="172" t="e">
        <f>NA()</f>
        <v>#N/A</v>
      </c>
      <c r="I67" s="172">
        <f>IF(ISNUMBER('将来負担比率（分子）の構造'!K$53), IF('将来負担比率（分子）の構造'!K$53 &lt; 0, 0, '将来負担比率（分子）の構造'!K$53), NA())</f>
        <v>1052</v>
      </c>
      <c r="J67" s="172" t="e">
        <f>NA()</f>
        <v>#N/A</v>
      </c>
      <c r="K67" s="172" t="e">
        <f>NA()</f>
        <v>#N/A</v>
      </c>
      <c r="L67" s="172">
        <f>IF(ISNUMBER('将来負担比率（分子）の構造'!L$53), IF('将来負担比率（分子）の構造'!L$53 &lt; 0, 0, '将来負担比率（分子）の構造'!L$53), NA())</f>
        <v>1098</v>
      </c>
      <c r="M67" s="172" t="e">
        <f>NA()</f>
        <v>#N/A</v>
      </c>
      <c r="N67" s="172" t="e">
        <f>NA()</f>
        <v>#N/A</v>
      </c>
      <c r="O67" s="172">
        <f>IF(ISNUMBER('将来負担比率（分子）の構造'!M$53), IF('将来負担比率（分子）の構造'!M$53 &lt; 0, 0, '将来負担比率（分子）の構造'!M$53), NA())</f>
        <v>617</v>
      </c>
      <c r="P67" s="172" t="e">
        <f>NA()</f>
        <v>#N/A</v>
      </c>
    </row>
    <row r="70" spans="1:16" x14ac:dyDescent="0.15">
      <c r="A70" s="174" t="s">
        <v>77</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78</v>
      </c>
      <c r="B72" s="176">
        <f>基金残高に係る経年分析!F55</f>
        <v>1054</v>
      </c>
      <c r="C72" s="176">
        <f>基金残高に係る経年分析!G55</f>
        <v>1069</v>
      </c>
      <c r="D72" s="176">
        <f>基金残高に係る経年分析!H55</f>
        <v>1203</v>
      </c>
    </row>
    <row r="73" spans="1:16" x14ac:dyDescent="0.15">
      <c r="A73" s="175" t="s">
        <v>79</v>
      </c>
      <c r="B73" s="176">
        <f>基金残高に係る経年分析!F56</f>
        <v>0</v>
      </c>
      <c r="C73" s="176">
        <f>基金残高に係る経年分析!G56</f>
        <v>0</v>
      </c>
      <c r="D73" s="176">
        <f>基金残高に係る経年分析!H56</f>
        <v>0</v>
      </c>
    </row>
    <row r="74" spans="1:16" x14ac:dyDescent="0.15">
      <c r="A74" s="175" t="s">
        <v>80</v>
      </c>
      <c r="B74" s="176">
        <f>基金残高に係る経年分析!F57</f>
        <v>814</v>
      </c>
      <c r="C74" s="176">
        <f>基金残高に係る経年分析!G57</f>
        <v>845</v>
      </c>
      <c r="D74" s="176">
        <f>基金残高に係る経年分析!H57</f>
        <v>976</v>
      </c>
    </row>
  </sheetData>
  <sheetProtection algorithmName="SHA-512" hashValue="R+iLUJMBVGBCizWjN/tgi6azRzJFYYDwNl9OtCsWybiS5SOxjWXieYzTPGUqUqj3+CTAWrD9Y67BjHlWEWFChg==" saltValue="Eps2BLrKwljEq1WGyDpi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1466A-8E4E-44A6-A6CC-6007EA839087}">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4" t="s">
        <v>218</v>
      </c>
      <c r="DI1" s="715"/>
      <c r="DJ1" s="715"/>
      <c r="DK1" s="715"/>
      <c r="DL1" s="715"/>
      <c r="DM1" s="715"/>
      <c r="DN1" s="716"/>
      <c r="DO1" s="211"/>
      <c r="DP1" s="714" t="s">
        <v>219</v>
      </c>
      <c r="DQ1" s="715"/>
      <c r="DR1" s="715"/>
      <c r="DS1" s="715"/>
      <c r="DT1" s="715"/>
      <c r="DU1" s="715"/>
      <c r="DV1" s="715"/>
      <c r="DW1" s="715"/>
      <c r="DX1" s="715"/>
      <c r="DY1" s="715"/>
      <c r="DZ1" s="715"/>
      <c r="EA1" s="715"/>
      <c r="EB1" s="715"/>
      <c r="EC1" s="716"/>
      <c r="ED1" s="210"/>
      <c r="EE1" s="210"/>
      <c r="EF1" s="210"/>
      <c r="EG1" s="210"/>
      <c r="EH1" s="210"/>
      <c r="EI1" s="210"/>
      <c r="EJ1" s="210"/>
      <c r="EK1" s="210"/>
      <c r="EL1" s="210"/>
      <c r="EM1" s="210"/>
    </row>
    <row r="2" spans="2:143" ht="22.5" customHeight="1" x14ac:dyDescent="0.15">
      <c r="B2" s="212" t="s">
        <v>220</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5" t="s">
        <v>221</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222</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223</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224</v>
      </c>
      <c r="S4" s="676"/>
      <c r="T4" s="676"/>
      <c r="U4" s="676"/>
      <c r="V4" s="676"/>
      <c r="W4" s="676"/>
      <c r="X4" s="676"/>
      <c r="Y4" s="677"/>
      <c r="Z4" s="675" t="s">
        <v>225</v>
      </c>
      <c r="AA4" s="676"/>
      <c r="AB4" s="676"/>
      <c r="AC4" s="677"/>
      <c r="AD4" s="675" t="s">
        <v>226</v>
      </c>
      <c r="AE4" s="676"/>
      <c r="AF4" s="676"/>
      <c r="AG4" s="676"/>
      <c r="AH4" s="676"/>
      <c r="AI4" s="676"/>
      <c r="AJ4" s="676"/>
      <c r="AK4" s="677"/>
      <c r="AL4" s="675" t="s">
        <v>225</v>
      </c>
      <c r="AM4" s="676"/>
      <c r="AN4" s="676"/>
      <c r="AO4" s="677"/>
      <c r="AP4" s="711" t="s">
        <v>227</v>
      </c>
      <c r="AQ4" s="711"/>
      <c r="AR4" s="711"/>
      <c r="AS4" s="711"/>
      <c r="AT4" s="711"/>
      <c r="AU4" s="711"/>
      <c r="AV4" s="711"/>
      <c r="AW4" s="711"/>
      <c r="AX4" s="711"/>
      <c r="AY4" s="711"/>
      <c r="AZ4" s="711"/>
      <c r="BA4" s="711"/>
      <c r="BB4" s="711"/>
      <c r="BC4" s="711"/>
      <c r="BD4" s="711"/>
      <c r="BE4" s="711"/>
      <c r="BF4" s="711"/>
      <c r="BG4" s="711" t="s">
        <v>228</v>
      </c>
      <c r="BH4" s="711"/>
      <c r="BI4" s="711"/>
      <c r="BJ4" s="711"/>
      <c r="BK4" s="711"/>
      <c r="BL4" s="711"/>
      <c r="BM4" s="711"/>
      <c r="BN4" s="711"/>
      <c r="BO4" s="711" t="s">
        <v>225</v>
      </c>
      <c r="BP4" s="711"/>
      <c r="BQ4" s="711"/>
      <c r="BR4" s="711"/>
      <c r="BS4" s="711" t="s">
        <v>229</v>
      </c>
      <c r="BT4" s="711"/>
      <c r="BU4" s="711"/>
      <c r="BV4" s="711"/>
      <c r="BW4" s="711"/>
      <c r="BX4" s="711"/>
      <c r="BY4" s="711"/>
      <c r="BZ4" s="711"/>
      <c r="CA4" s="711"/>
      <c r="CB4" s="711"/>
      <c r="CD4" s="675" t="s">
        <v>230</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231</v>
      </c>
      <c r="C5" s="673"/>
      <c r="D5" s="673"/>
      <c r="E5" s="673"/>
      <c r="F5" s="673"/>
      <c r="G5" s="673"/>
      <c r="H5" s="673"/>
      <c r="I5" s="673"/>
      <c r="J5" s="673"/>
      <c r="K5" s="673"/>
      <c r="L5" s="673"/>
      <c r="M5" s="673"/>
      <c r="N5" s="673"/>
      <c r="O5" s="673"/>
      <c r="P5" s="673"/>
      <c r="Q5" s="674"/>
      <c r="R5" s="669">
        <v>837518</v>
      </c>
      <c r="S5" s="670"/>
      <c r="T5" s="670"/>
      <c r="U5" s="670"/>
      <c r="V5" s="670"/>
      <c r="W5" s="670"/>
      <c r="X5" s="670"/>
      <c r="Y5" s="698"/>
      <c r="Z5" s="712">
        <v>13.2</v>
      </c>
      <c r="AA5" s="712"/>
      <c r="AB5" s="712"/>
      <c r="AC5" s="712"/>
      <c r="AD5" s="713">
        <v>837518</v>
      </c>
      <c r="AE5" s="713"/>
      <c r="AF5" s="713"/>
      <c r="AG5" s="713"/>
      <c r="AH5" s="713"/>
      <c r="AI5" s="713"/>
      <c r="AJ5" s="713"/>
      <c r="AK5" s="713"/>
      <c r="AL5" s="699">
        <v>23.6</v>
      </c>
      <c r="AM5" s="685"/>
      <c r="AN5" s="685"/>
      <c r="AO5" s="700"/>
      <c r="AP5" s="672" t="s">
        <v>232</v>
      </c>
      <c r="AQ5" s="673"/>
      <c r="AR5" s="673"/>
      <c r="AS5" s="673"/>
      <c r="AT5" s="673"/>
      <c r="AU5" s="673"/>
      <c r="AV5" s="673"/>
      <c r="AW5" s="673"/>
      <c r="AX5" s="673"/>
      <c r="AY5" s="673"/>
      <c r="AZ5" s="673"/>
      <c r="BA5" s="673"/>
      <c r="BB5" s="673"/>
      <c r="BC5" s="673"/>
      <c r="BD5" s="673"/>
      <c r="BE5" s="673"/>
      <c r="BF5" s="674"/>
      <c r="BG5" s="622">
        <v>824198</v>
      </c>
      <c r="BH5" s="623"/>
      <c r="BI5" s="623"/>
      <c r="BJ5" s="623"/>
      <c r="BK5" s="623"/>
      <c r="BL5" s="623"/>
      <c r="BM5" s="623"/>
      <c r="BN5" s="624"/>
      <c r="BO5" s="648">
        <v>98.4</v>
      </c>
      <c r="BP5" s="648"/>
      <c r="BQ5" s="648"/>
      <c r="BR5" s="648"/>
      <c r="BS5" s="649" t="s">
        <v>129</v>
      </c>
      <c r="BT5" s="649"/>
      <c r="BU5" s="649"/>
      <c r="BV5" s="649"/>
      <c r="BW5" s="649"/>
      <c r="BX5" s="649"/>
      <c r="BY5" s="649"/>
      <c r="BZ5" s="649"/>
      <c r="CA5" s="649"/>
      <c r="CB5" s="694"/>
      <c r="CD5" s="675" t="s">
        <v>227</v>
      </c>
      <c r="CE5" s="676"/>
      <c r="CF5" s="676"/>
      <c r="CG5" s="676"/>
      <c r="CH5" s="676"/>
      <c r="CI5" s="676"/>
      <c r="CJ5" s="676"/>
      <c r="CK5" s="676"/>
      <c r="CL5" s="676"/>
      <c r="CM5" s="676"/>
      <c r="CN5" s="676"/>
      <c r="CO5" s="676"/>
      <c r="CP5" s="676"/>
      <c r="CQ5" s="677"/>
      <c r="CR5" s="675" t="s">
        <v>233</v>
      </c>
      <c r="CS5" s="676"/>
      <c r="CT5" s="676"/>
      <c r="CU5" s="676"/>
      <c r="CV5" s="676"/>
      <c r="CW5" s="676"/>
      <c r="CX5" s="676"/>
      <c r="CY5" s="677"/>
      <c r="CZ5" s="675" t="s">
        <v>225</v>
      </c>
      <c r="DA5" s="676"/>
      <c r="DB5" s="676"/>
      <c r="DC5" s="677"/>
      <c r="DD5" s="675" t="s">
        <v>234</v>
      </c>
      <c r="DE5" s="676"/>
      <c r="DF5" s="676"/>
      <c r="DG5" s="676"/>
      <c r="DH5" s="676"/>
      <c r="DI5" s="676"/>
      <c r="DJ5" s="676"/>
      <c r="DK5" s="676"/>
      <c r="DL5" s="676"/>
      <c r="DM5" s="676"/>
      <c r="DN5" s="676"/>
      <c r="DO5" s="676"/>
      <c r="DP5" s="677"/>
      <c r="DQ5" s="675" t="s">
        <v>235</v>
      </c>
      <c r="DR5" s="676"/>
      <c r="DS5" s="676"/>
      <c r="DT5" s="676"/>
      <c r="DU5" s="676"/>
      <c r="DV5" s="676"/>
      <c r="DW5" s="676"/>
      <c r="DX5" s="676"/>
      <c r="DY5" s="676"/>
      <c r="DZ5" s="676"/>
      <c r="EA5" s="676"/>
      <c r="EB5" s="676"/>
      <c r="EC5" s="677"/>
    </row>
    <row r="6" spans="2:143" ht="11.25" customHeight="1" x14ac:dyDescent="0.15">
      <c r="B6" s="619" t="s">
        <v>236</v>
      </c>
      <c r="C6" s="620"/>
      <c r="D6" s="620"/>
      <c r="E6" s="620"/>
      <c r="F6" s="620"/>
      <c r="G6" s="620"/>
      <c r="H6" s="620"/>
      <c r="I6" s="620"/>
      <c r="J6" s="620"/>
      <c r="K6" s="620"/>
      <c r="L6" s="620"/>
      <c r="M6" s="620"/>
      <c r="N6" s="620"/>
      <c r="O6" s="620"/>
      <c r="P6" s="620"/>
      <c r="Q6" s="621"/>
      <c r="R6" s="622">
        <v>61732</v>
      </c>
      <c r="S6" s="623"/>
      <c r="T6" s="623"/>
      <c r="U6" s="623"/>
      <c r="V6" s="623"/>
      <c r="W6" s="623"/>
      <c r="X6" s="623"/>
      <c r="Y6" s="624"/>
      <c r="Z6" s="648">
        <v>1</v>
      </c>
      <c r="AA6" s="648"/>
      <c r="AB6" s="648"/>
      <c r="AC6" s="648"/>
      <c r="AD6" s="649">
        <v>61732</v>
      </c>
      <c r="AE6" s="649"/>
      <c r="AF6" s="649"/>
      <c r="AG6" s="649"/>
      <c r="AH6" s="649"/>
      <c r="AI6" s="649"/>
      <c r="AJ6" s="649"/>
      <c r="AK6" s="649"/>
      <c r="AL6" s="625">
        <v>1.7</v>
      </c>
      <c r="AM6" s="626"/>
      <c r="AN6" s="626"/>
      <c r="AO6" s="650"/>
      <c r="AP6" s="619" t="s">
        <v>237</v>
      </c>
      <c r="AQ6" s="620"/>
      <c r="AR6" s="620"/>
      <c r="AS6" s="620"/>
      <c r="AT6" s="620"/>
      <c r="AU6" s="620"/>
      <c r="AV6" s="620"/>
      <c r="AW6" s="620"/>
      <c r="AX6" s="620"/>
      <c r="AY6" s="620"/>
      <c r="AZ6" s="620"/>
      <c r="BA6" s="620"/>
      <c r="BB6" s="620"/>
      <c r="BC6" s="620"/>
      <c r="BD6" s="620"/>
      <c r="BE6" s="620"/>
      <c r="BF6" s="621"/>
      <c r="BG6" s="622">
        <v>824198</v>
      </c>
      <c r="BH6" s="623"/>
      <c r="BI6" s="623"/>
      <c r="BJ6" s="623"/>
      <c r="BK6" s="623"/>
      <c r="BL6" s="623"/>
      <c r="BM6" s="623"/>
      <c r="BN6" s="624"/>
      <c r="BO6" s="648">
        <v>98.4</v>
      </c>
      <c r="BP6" s="648"/>
      <c r="BQ6" s="648"/>
      <c r="BR6" s="648"/>
      <c r="BS6" s="649" t="s">
        <v>129</v>
      </c>
      <c r="BT6" s="649"/>
      <c r="BU6" s="649"/>
      <c r="BV6" s="649"/>
      <c r="BW6" s="649"/>
      <c r="BX6" s="649"/>
      <c r="BY6" s="649"/>
      <c r="BZ6" s="649"/>
      <c r="CA6" s="649"/>
      <c r="CB6" s="694"/>
      <c r="CD6" s="672" t="s">
        <v>238</v>
      </c>
      <c r="CE6" s="673"/>
      <c r="CF6" s="673"/>
      <c r="CG6" s="673"/>
      <c r="CH6" s="673"/>
      <c r="CI6" s="673"/>
      <c r="CJ6" s="673"/>
      <c r="CK6" s="673"/>
      <c r="CL6" s="673"/>
      <c r="CM6" s="673"/>
      <c r="CN6" s="673"/>
      <c r="CO6" s="673"/>
      <c r="CP6" s="673"/>
      <c r="CQ6" s="674"/>
      <c r="CR6" s="622">
        <v>58020</v>
      </c>
      <c r="CS6" s="623"/>
      <c r="CT6" s="623"/>
      <c r="CU6" s="623"/>
      <c r="CV6" s="623"/>
      <c r="CW6" s="623"/>
      <c r="CX6" s="623"/>
      <c r="CY6" s="624"/>
      <c r="CZ6" s="699">
        <v>1</v>
      </c>
      <c r="DA6" s="685"/>
      <c r="DB6" s="685"/>
      <c r="DC6" s="701"/>
      <c r="DD6" s="628" t="s">
        <v>129</v>
      </c>
      <c r="DE6" s="623"/>
      <c r="DF6" s="623"/>
      <c r="DG6" s="623"/>
      <c r="DH6" s="623"/>
      <c r="DI6" s="623"/>
      <c r="DJ6" s="623"/>
      <c r="DK6" s="623"/>
      <c r="DL6" s="623"/>
      <c r="DM6" s="623"/>
      <c r="DN6" s="623"/>
      <c r="DO6" s="623"/>
      <c r="DP6" s="624"/>
      <c r="DQ6" s="628">
        <v>58020</v>
      </c>
      <c r="DR6" s="623"/>
      <c r="DS6" s="623"/>
      <c r="DT6" s="623"/>
      <c r="DU6" s="623"/>
      <c r="DV6" s="623"/>
      <c r="DW6" s="623"/>
      <c r="DX6" s="623"/>
      <c r="DY6" s="623"/>
      <c r="DZ6" s="623"/>
      <c r="EA6" s="623"/>
      <c r="EB6" s="623"/>
      <c r="EC6" s="661"/>
    </row>
    <row r="7" spans="2:143" ht="11.25" customHeight="1" x14ac:dyDescent="0.15">
      <c r="B7" s="619" t="s">
        <v>239</v>
      </c>
      <c r="C7" s="620"/>
      <c r="D7" s="620"/>
      <c r="E7" s="620"/>
      <c r="F7" s="620"/>
      <c r="G7" s="620"/>
      <c r="H7" s="620"/>
      <c r="I7" s="620"/>
      <c r="J7" s="620"/>
      <c r="K7" s="620"/>
      <c r="L7" s="620"/>
      <c r="M7" s="620"/>
      <c r="N7" s="620"/>
      <c r="O7" s="620"/>
      <c r="P7" s="620"/>
      <c r="Q7" s="621"/>
      <c r="R7" s="622">
        <v>464</v>
      </c>
      <c r="S7" s="623"/>
      <c r="T7" s="623"/>
      <c r="U7" s="623"/>
      <c r="V7" s="623"/>
      <c r="W7" s="623"/>
      <c r="X7" s="623"/>
      <c r="Y7" s="624"/>
      <c r="Z7" s="648">
        <v>0</v>
      </c>
      <c r="AA7" s="648"/>
      <c r="AB7" s="648"/>
      <c r="AC7" s="648"/>
      <c r="AD7" s="649">
        <v>464</v>
      </c>
      <c r="AE7" s="649"/>
      <c r="AF7" s="649"/>
      <c r="AG7" s="649"/>
      <c r="AH7" s="649"/>
      <c r="AI7" s="649"/>
      <c r="AJ7" s="649"/>
      <c r="AK7" s="649"/>
      <c r="AL7" s="625">
        <v>0</v>
      </c>
      <c r="AM7" s="626"/>
      <c r="AN7" s="626"/>
      <c r="AO7" s="650"/>
      <c r="AP7" s="619" t="s">
        <v>240</v>
      </c>
      <c r="AQ7" s="620"/>
      <c r="AR7" s="620"/>
      <c r="AS7" s="620"/>
      <c r="AT7" s="620"/>
      <c r="AU7" s="620"/>
      <c r="AV7" s="620"/>
      <c r="AW7" s="620"/>
      <c r="AX7" s="620"/>
      <c r="AY7" s="620"/>
      <c r="AZ7" s="620"/>
      <c r="BA7" s="620"/>
      <c r="BB7" s="620"/>
      <c r="BC7" s="620"/>
      <c r="BD7" s="620"/>
      <c r="BE7" s="620"/>
      <c r="BF7" s="621"/>
      <c r="BG7" s="622">
        <v>287588</v>
      </c>
      <c r="BH7" s="623"/>
      <c r="BI7" s="623"/>
      <c r="BJ7" s="623"/>
      <c r="BK7" s="623"/>
      <c r="BL7" s="623"/>
      <c r="BM7" s="623"/>
      <c r="BN7" s="624"/>
      <c r="BO7" s="648">
        <v>34.299999999999997</v>
      </c>
      <c r="BP7" s="648"/>
      <c r="BQ7" s="648"/>
      <c r="BR7" s="648"/>
      <c r="BS7" s="649" t="s">
        <v>129</v>
      </c>
      <c r="BT7" s="649"/>
      <c r="BU7" s="649"/>
      <c r="BV7" s="649"/>
      <c r="BW7" s="649"/>
      <c r="BX7" s="649"/>
      <c r="BY7" s="649"/>
      <c r="BZ7" s="649"/>
      <c r="CA7" s="649"/>
      <c r="CB7" s="694"/>
      <c r="CD7" s="619" t="s">
        <v>241</v>
      </c>
      <c r="CE7" s="620"/>
      <c r="CF7" s="620"/>
      <c r="CG7" s="620"/>
      <c r="CH7" s="620"/>
      <c r="CI7" s="620"/>
      <c r="CJ7" s="620"/>
      <c r="CK7" s="620"/>
      <c r="CL7" s="620"/>
      <c r="CM7" s="620"/>
      <c r="CN7" s="620"/>
      <c r="CO7" s="620"/>
      <c r="CP7" s="620"/>
      <c r="CQ7" s="621"/>
      <c r="CR7" s="622">
        <v>1291525</v>
      </c>
      <c r="CS7" s="623"/>
      <c r="CT7" s="623"/>
      <c r="CU7" s="623"/>
      <c r="CV7" s="623"/>
      <c r="CW7" s="623"/>
      <c r="CX7" s="623"/>
      <c r="CY7" s="624"/>
      <c r="CZ7" s="648">
        <v>21.3</v>
      </c>
      <c r="DA7" s="648"/>
      <c r="DB7" s="648"/>
      <c r="DC7" s="648"/>
      <c r="DD7" s="628">
        <v>129146</v>
      </c>
      <c r="DE7" s="623"/>
      <c r="DF7" s="623"/>
      <c r="DG7" s="623"/>
      <c r="DH7" s="623"/>
      <c r="DI7" s="623"/>
      <c r="DJ7" s="623"/>
      <c r="DK7" s="623"/>
      <c r="DL7" s="623"/>
      <c r="DM7" s="623"/>
      <c r="DN7" s="623"/>
      <c r="DO7" s="623"/>
      <c r="DP7" s="624"/>
      <c r="DQ7" s="628">
        <v>930095</v>
      </c>
      <c r="DR7" s="623"/>
      <c r="DS7" s="623"/>
      <c r="DT7" s="623"/>
      <c r="DU7" s="623"/>
      <c r="DV7" s="623"/>
      <c r="DW7" s="623"/>
      <c r="DX7" s="623"/>
      <c r="DY7" s="623"/>
      <c r="DZ7" s="623"/>
      <c r="EA7" s="623"/>
      <c r="EB7" s="623"/>
      <c r="EC7" s="661"/>
    </row>
    <row r="8" spans="2:143" ht="11.25" customHeight="1" x14ac:dyDescent="0.15">
      <c r="B8" s="619" t="s">
        <v>242</v>
      </c>
      <c r="C8" s="620"/>
      <c r="D8" s="620"/>
      <c r="E8" s="620"/>
      <c r="F8" s="620"/>
      <c r="G8" s="620"/>
      <c r="H8" s="620"/>
      <c r="I8" s="620"/>
      <c r="J8" s="620"/>
      <c r="K8" s="620"/>
      <c r="L8" s="620"/>
      <c r="M8" s="620"/>
      <c r="N8" s="620"/>
      <c r="O8" s="620"/>
      <c r="P8" s="620"/>
      <c r="Q8" s="621"/>
      <c r="R8" s="622">
        <v>3945</v>
      </c>
      <c r="S8" s="623"/>
      <c r="T8" s="623"/>
      <c r="U8" s="623"/>
      <c r="V8" s="623"/>
      <c r="W8" s="623"/>
      <c r="X8" s="623"/>
      <c r="Y8" s="624"/>
      <c r="Z8" s="648">
        <v>0.1</v>
      </c>
      <c r="AA8" s="648"/>
      <c r="AB8" s="648"/>
      <c r="AC8" s="648"/>
      <c r="AD8" s="649">
        <v>3945</v>
      </c>
      <c r="AE8" s="649"/>
      <c r="AF8" s="649"/>
      <c r="AG8" s="649"/>
      <c r="AH8" s="649"/>
      <c r="AI8" s="649"/>
      <c r="AJ8" s="649"/>
      <c r="AK8" s="649"/>
      <c r="AL8" s="625">
        <v>0.1</v>
      </c>
      <c r="AM8" s="626"/>
      <c r="AN8" s="626"/>
      <c r="AO8" s="650"/>
      <c r="AP8" s="619" t="s">
        <v>243</v>
      </c>
      <c r="AQ8" s="620"/>
      <c r="AR8" s="620"/>
      <c r="AS8" s="620"/>
      <c r="AT8" s="620"/>
      <c r="AU8" s="620"/>
      <c r="AV8" s="620"/>
      <c r="AW8" s="620"/>
      <c r="AX8" s="620"/>
      <c r="AY8" s="620"/>
      <c r="AZ8" s="620"/>
      <c r="BA8" s="620"/>
      <c r="BB8" s="620"/>
      <c r="BC8" s="620"/>
      <c r="BD8" s="620"/>
      <c r="BE8" s="620"/>
      <c r="BF8" s="621"/>
      <c r="BG8" s="622">
        <v>15664</v>
      </c>
      <c r="BH8" s="623"/>
      <c r="BI8" s="623"/>
      <c r="BJ8" s="623"/>
      <c r="BK8" s="623"/>
      <c r="BL8" s="623"/>
      <c r="BM8" s="623"/>
      <c r="BN8" s="624"/>
      <c r="BO8" s="648">
        <v>1.9</v>
      </c>
      <c r="BP8" s="648"/>
      <c r="BQ8" s="648"/>
      <c r="BR8" s="648"/>
      <c r="BS8" s="649" t="s">
        <v>129</v>
      </c>
      <c r="BT8" s="649"/>
      <c r="BU8" s="649"/>
      <c r="BV8" s="649"/>
      <c r="BW8" s="649"/>
      <c r="BX8" s="649"/>
      <c r="BY8" s="649"/>
      <c r="BZ8" s="649"/>
      <c r="CA8" s="649"/>
      <c r="CB8" s="694"/>
      <c r="CD8" s="619" t="s">
        <v>244</v>
      </c>
      <c r="CE8" s="620"/>
      <c r="CF8" s="620"/>
      <c r="CG8" s="620"/>
      <c r="CH8" s="620"/>
      <c r="CI8" s="620"/>
      <c r="CJ8" s="620"/>
      <c r="CK8" s="620"/>
      <c r="CL8" s="620"/>
      <c r="CM8" s="620"/>
      <c r="CN8" s="620"/>
      <c r="CO8" s="620"/>
      <c r="CP8" s="620"/>
      <c r="CQ8" s="621"/>
      <c r="CR8" s="622">
        <v>1377993</v>
      </c>
      <c r="CS8" s="623"/>
      <c r="CT8" s="623"/>
      <c r="CU8" s="623"/>
      <c r="CV8" s="623"/>
      <c r="CW8" s="623"/>
      <c r="CX8" s="623"/>
      <c r="CY8" s="624"/>
      <c r="CZ8" s="648">
        <v>22.7</v>
      </c>
      <c r="DA8" s="648"/>
      <c r="DB8" s="648"/>
      <c r="DC8" s="648"/>
      <c r="DD8" s="628">
        <v>30664</v>
      </c>
      <c r="DE8" s="623"/>
      <c r="DF8" s="623"/>
      <c r="DG8" s="623"/>
      <c r="DH8" s="623"/>
      <c r="DI8" s="623"/>
      <c r="DJ8" s="623"/>
      <c r="DK8" s="623"/>
      <c r="DL8" s="623"/>
      <c r="DM8" s="623"/>
      <c r="DN8" s="623"/>
      <c r="DO8" s="623"/>
      <c r="DP8" s="624"/>
      <c r="DQ8" s="628">
        <v>780063</v>
      </c>
      <c r="DR8" s="623"/>
      <c r="DS8" s="623"/>
      <c r="DT8" s="623"/>
      <c r="DU8" s="623"/>
      <c r="DV8" s="623"/>
      <c r="DW8" s="623"/>
      <c r="DX8" s="623"/>
      <c r="DY8" s="623"/>
      <c r="DZ8" s="623"/>
      <c r="EA8" s="623"/>
      <c r="EB8" s="623"/>
      <c r="EC8" s="661"/>
    </row>
    <row r="9" spans="2:143" ht="11.25" customHeight="1" x14ac:dyDescent="0.15">
      <c r="B9" s="619" t="s">
        <v>245</v>
      </c>
      <c r="C9" s="620"/>
      <c r="D9" s="620"/>
      <c r="E9" s="620"/>
      <c r="F9" s="620"/>
      <c r="G9" s="620"/>
      <c r="H9" s="620"/>
      <c r="I9" s="620"/>
      <c r="J9" s="620"/>
      <c r="K9" s="620"/>
      <c r="L9" s="620"/>
      <c r="M9" s="620"/>
      <c r="N9" s="620"/>
      <c r="O9" s="620"/>
      <c r="P9" s="620"/>
      <c r="Q9" s="621"/>
      <c r="R9" s="622">
        <v>5626</v>
      </c>
      <c r="S9" s="623"/>
      <c r="T9" s="623"/>
      <c r="U9" s="623"/>
      <c r="V9" s="623"/>
      <c r="W9" s="623"/>
      <c r="X9" s="623"/>
      <c r="Y9" s="624"/>
      <c r="Z9" s="648">
        <v>0.1</v>
      </c>
      <c r="AA9" s="648"/>
      <c r="AB9" s="648"/>
      <c r="AC9" s="648"/>
      <c r="AD9" s="649">
        <v>5626</v>
      </c>
      <c r="AE9" s="649"/>
      <c r="AF9" s="649"/>
      <c r="AG9" s="649"/>
      <c r="AH9" s="649"/>
      <c r="AI9" s="649"/>
      <c r="AJ9" s="649"/>
      <c r="AK9" s="649"/>
      <c r="AL9" s="625">
        <v>0.2</v>
      </c>
      <c r="AM9" s="626"/>
      <c r="AN9" s="626"/>
      <c r="AO9" s="650"/>
      <c r="AP9" s="619" t="s">
        <v>246</v>
      </c>
      <c r="AQ9" s="620"/>
      <c r="AR9" s="620"/>
      <c r="AS9" s="620"/>
      <c r="AT9" s="620"/>
      <c r="AU9" s="620"/>
      <c r="AV9" s="620"/>
      <c r="AW9" s="620"/>
      <c r="AX9" s="620"/>
      <c r="AY9" s="620"/>
      <c r="AZ9" s="620"/>
      <c r="BA9" s="620"/>
      <c r="BB9" s="620"/>
      <c r="BC9" s="620"/>
      <c r="BD9" s="620"/>
      <c r="BE9" s="620"/>
      <c r="BF9" s="621"/>
      <c r="BG9" s="622">
        <v>238369</v>
      </c>
      <c r="BH9" s="623"/>
      <c r="BI9" s="623"/>
      <c r="BJ9" s="623"/>
      <c r="BK9" s="623"/>
      <c r="BL9" s="623"/>
      <c r="BM9" s="623"/>
      <c r="BN9" s="624"/>
      <c r="BO9" s="648">
        <v>28.5</v>
      </c>
      <c r="BP9" s="648"/>
      <c r="BQ9" s="648"/>
      <c r="BR9" s="648"/>
      <c r="BS9" s="649" t="s">
        <v>129</v>
      </c>
      <c r="BT9" s="649"/>
      <c r="BU9" s="649"/>
      <c r="BV9" s="649"/>
      <c r="BW9" s="649"/>
      <c r="BX9" s="649"/>
      <c r="BY9" s="649"/>
      <c r="BZ9" s="649"/>
      <c r="CA9" s="649"/>
      <c r="CB9" s="694"/>
      <c r="CD9" s="619" t="s">
        <v>247</v>
      </c>
      <c r="CE9" s="620"/>
      <c r="CF9" s="620"/>
      <c r="CG9" s="620"/>
      <c r="CH9" s="620"/>
      <c r="CI9" s="620"/>
      <c r="CJ9" s="620"/>
      <c r="CK9" s="620"/>
      <c r="CL9" s="620"/>
      <c r="CM9" s="620"/>
      <c r="CN9" s="620"/>
      <c r="CO9" s="620"/>
      <c r="CP9" s="620"/>
      <c r="CQ9" s="621"/>
      <c r="CR9" s="622">
        <v>595702</v>
      </c>
      <c r="CS9" s="623"/>
      <c r="CT9" s="623"/>
      <c r="CU9" s="623"/>
      <c r="CV9" s="623"/>
      <c r="CW9" s="623"/>
      <c r="CX9" s="623"/>
      <c r="CY9" s="624"/>
      <c r="CZ9" s="648">
        <v>9.8000000000000007</v>
      </c>
      <c r="DA9" s="648"/>
      <c r="DB9" s="648"/>
      <c r="DC9" s="648"/>
      <c r="DD9" s="628">
        <v>2099</v>
      </c>
      <c r="DE9" s="623"/>
      <c r="DF9" s="623"/>
      <c r="DG9" s="623"/>
      <c r="DH9" s="623"/>
      <c r="DI9" s="623"/>
      <c r="DJ9" s="623"/>
      <c r="DK9" s="623"/>
      <c r="DL9" s="623"/>
      <c r="DM9" s="623"/>
      <c r="DN9" s="623"/>
      <c r="DO9" s="623"/>
      <c r="DP9" s="624"/>
      <c r="DQ9" s="628">
        <v>481554</v>
      </c>
      <c r="DR9" s="623"/>
      <c r="DS9" s="623"/>
      <c r="DT9" s="623"/>
      <c r="DU9" s="623"/>
      <c r="DV9" s="623"/>
      <c r="DW9" s="623"/>
      <c r="DX9" s="623"/>
      <c r="DY9" s="623"/>
      <c r="DZ9" s="623"/>
      <c r="EA9" s="623"/>
      <c r="EB9" s="623"/>
      <c r="EC9" s="661"/>
    </row>
    <row r="10" spans="2:143" ht="11.25" customHeight="1" x14ac:dyDescent="0.15">
      <c r="B10" s="619" t="s">
        <v>248</v>
      </c>
      <c r="C10" s="620"/>
      <c r="D10" s="620"/>
      <c r="E10" s="620"/>
      <c r="F10" s="620"/>
      <c r="G10" s="620"/>
      <c r="H10" s="620"/>
      <c r="I10" s="620"/>
      <c r="J10" s="620"/>
      <c r="K10" s="620"/>
      <c r="L10" s="620"/>
      <c r="M10" s="620"/>
      <c r="N10" s="620"/>
      <c r="O10" s="620"/>
      <c r="P10" s="620"/>
      <c r="Q10" s="621"/>
      <c r="R10" s="622" t="s">
        <v>129</v>
      </c>
      <c r="S10" s="623"/>
      <c r="T10" s="623"/>
      <c r="U10" s="623"/>
      <c r="V10" s="623"/>
      <c r="W10" s="623"/>
      <c r="X10" s="623"/>
      <c r="Y10" s="624"/>
      <c r="Z10" s="648" t="s">
        <v>129</v>
      </c>
      <c r="AA10" s="648"/>
      <c r="AB10" s="648"/>
      <c r="AC10" s="648"/>
      <c r="AD10" s="649" t="s">
        <v>129</v>
      </c>
      <c r="AE10" s="649"/>
      <c r="AF10" s="649"/>
      <c r="AG10" s="649"/>
      <c r="AH10" s="649"/>
      <c r="AI10" s="649"/>
      <c r="AJ10" s="649"/>
      <c r="AK10" s="649"/>
      <c r="AL10" s="625" t="s">
        <v>129</v>
      </c>
      <c r="AM10" s="626"/>
      <c r="AN10" s="626"/>
      <c r="AO10" s="650"/>
      <c r="AP10" s="619" t="s">
        <v>249</v>
      </c>
      <c r="AQ10" s="620"/>
      <c r="AR10" s="620"/>
      <c r="AS10" s="620"/>
      <c r="AT10" s="620"/>
      <c r="AU10" s="620"/>
      <c r="AV10" s="620"/>
      <c r="AW10" s="620"/>
      <c r="AX10" s="620"/>
      <c r="AY10" s="620"/>
      <c r="AZ10" s="620"/>
      <c r="BA10" s="620"/>
      <c r="BB10" s="620"/>
      <c r="BC10" s="620"/>
      <c r="BD10" s="620"/>
      <c r="BE10" s="620"/>
      <c r="BF10" s="621"/>
      <c r="BG10" s="622">
        <v>21493</v>
      </c>
      <c r="BH10" s="623"/>
      <c r="BI10" s="623"/>
      <c r="BJ10" s="623"/>
      <c r="BK10" s="623"/>
      <c r="BL10" s="623"/>
      <c r="BM10" s="623"/>
      <c r="BN10" s="624"/>
      <c r="BO10" s="648">
        <v>2.6</v>
      </c>
      <c r="BP10" s="648"/>
      <c r="BQ10" s="648"/>
      <c r="BR10" s="648"/>
      <c r="BS10" s="649" t="s">
        <v>129</v>
      </c>
      <c r="BT10" s="649"/>
      <c r="BU10" s="649"/>
      <c r="BV10" s="649"/>
      <c r="BW10" s="649"/>
      <c r="BX10" s="649"/>
      <c r="BY10" s="649"/>
      <c r="BZ10" s="649"/>
      <c r="CA10" s="649"/>
      <c r="CB10" s="694"/>
      <c r="CD10" s="619" t="s">
        <v>250</v>
      </c>
      <c r="CE10" s="620"/>
      <c r="CF10" s="620"/>
      <c r="CG10" s="620"/>
      <c r="CH10" s="620"/>
      <c r="CI10" s="620"/>
      <c r="CJ10" s="620"/>
      <c r="CK10" s="620"/>
      <c r="CL10" s="620"/>
      <c r="CM10" s="620"/>
      <c r="CN10" s="620"/>
      <c r="CO10" s="620"/>
      <c r="CP10" s="620"/>
      <c r="CQ10" s="621"/>
      <c r="CR10" s="622" t="s">
        <v>129</v>
      </c>
      <c r="CS10" s="623"/>
      <c r="CT10" s="623"/>
      <c r="CU10" s="623"/>
      <c r="CV10" s="623"/>
      <c r="CW10" s="623"/>
      <c r="CX10" s="623"/>
      <c r="CY10" s="624"/>
      <c r="CZ10" s="648" t="s">
        <v>129</v>
      </c>
      <c r="DA10" s="648"/>
      <c r="DB10" s="648"/>
      <c r="DC10" s="648"/>
      <c r="DD10" s="628" t="s">
        <v>129</v>
      </c>
      <c r="DE10" s="623"/>
      <c r="DF10" s="623"/>
      <c r="DG10" s="623"/>
      <c r="DH10" s="623"/>
      <c r="DI10" s="623"/>
      <c r="DJ10" s="623"/>
      <c r="DK10" s="623"/>
      <c r="DL10" s="623"/>
      <c r="DM10" s="623"/>
      <c r="DN10" s="623"/>
      <c r="DO10" s="623"/>
      <c r="DP10" s="624"/>
      <c r="DQ10" s="628" t="s">
        <v>129</v>
      </c>
      <c r="DR10" s="623"/>
      <c r="DS10" s="623"/>
      <c r="DT10" s="623"/>
      <c r="DU10" s="623"/>
      <c r="DV10" s="623"/>
      <c r="DW10" s="623"/>
      <c r="DX10" s="623"/>
      <c r="DY10" s="623"/>
      <c r="DZ10" s="623"/>
      <c r="EA10" s="623"/>
      <c r="EB10" s="623"/>
      <c r="EC10" s="661"/>
    </row>
    <row r="11" spans="2:143" ht="11.25" customHeight="1" x14ac:dyDescent="0.15">
      <c r="B11" s="619" t="s">
        <v>251</v>
      </c>
      <c r="C11" s="620"/>
      <c r="D11" s="620"/>
      <c r="E11" s="620"/>
      <c r="F11" s="620"/>
      <c r="G11" s="620"/>
      <c r="H11" s="620"/>
      <c r="I11" s="620"/>
      <c r="J11" s="620"/>
      <c r="K11" s="620"/>
      <c r="L11" s="620"/>
      <c r="M11" s="620"/>
      <c r="N11" s="620"/>
      <c r="O11" s="620"/>
      <c r="P11" s="620"/>
      <c r="Q11" s="621"/>
      <c r="R11" s="622">
        <v>193390</v>
      </c>
      <c r="S11" s="623"/>
      <c r="T11" s="623"/>
      <c r="U11" s="623"/>
      <c r="V11" s="623"/>
      <c r="W11" s="623"/>
      <c r="X11" s="623"/>
      <c r="Y11" s="624"/>
      <c r="Z11" s="625">
        <v>3</v>
      </c>
      <c r="AA11" s="626"/>
      <c r="AB11" s="626"/>
      <c r="AC11" s="627"/>
      <c r="AD11" s="628">
        <v>193390</v>
      </c>
      <c r="AE11" s="623"/>
      <c r="AF11" s="623"/>
      <c r="AG11" s="623"/>
      <c r="AH11" s="623"/>
      <c r="AI11" s="623"/>
      <c r="AJ11" s="623"/>
      <c r="AK11" s="624"/>
      <c r="AL11" s="625">
        <v>5.5</v>
      </c>
      <c r="AM11" s="626"/>
      <c r="AN11" s="626"/>
      <c r="AO11" s="650"/>
      <c r="AP11" s="619" t="s">
        <v>252</v>
      </c>
      <c r="AQ11" s="620"/>
      <c r="AR11" s="620"/>
      <c r="AS11" s="620"/>
      <c r="AT11" s="620"/>
      <c r="AU11" s="620"/>
      <c r="AV11" s="620"/>
      <c r="AW11" s="620"/>
      <c r="AX11" s="620"/>
      <c r="AY11" s="620"/>
      <c r="AZ11" s="620"/>
      <c r="BA11" s="620"/>
      <c r="BB11" s="620"/>
      <c r="BC11" s="620"/>
      <c r="BD11" s="620"/>
      <c r="BE11" s="620"/>
      <c r="BF11" s="621"/>
      <c r="BG11" s="622">
        <v>12062</v>
      </c>
      <c r="BH11" s="623"/>
      <c r="BI11" s="623"/>
      <c r="BJ11" s="623"/>
      <c r="BK11" s="623"/>
      <c r="BL11" s="623"/>
      <c r="BM11" s="623"/>
      <c r="BN11" s="624"/>
      <c r="BO11" s="648">
        <v>1.4</v>
      </c>
      <c r="BP11" s="648"/>
      <c r="BQ11" s="648"/>
      <c r="BR11" s="648"/>
      <c r="BS11" s="649" t="s">
        <v>129</v>
      </c>
      <c r="BT11" s="649"/>
      <c r="BU11" s="649"/>
      <c r="BV11" s="649"/>
      <c r="BW11" s="649"/>
      <c r="BX11" s="649"/>
      <c r="BY11" s="649"/>
      <c r="BZ11" s="649"/>
      <c r="CA11" s="649"/>
      <c r="CB11" s="694"/>
      <c r="CD11" s="619" t="s">
        <v>253</v>
      </c>
      <c r="CE11" s="620"/>
      <c r="CF11" s="620"/>
      <c r="CG11" s="620"/>
      <c r="CH11" s="620"/>
      <c r="CI11" s="620"/>
      <c r="CJ11" s="620"/>
      <c r="CK11" s="620"/>
      <c r="CL11" s="620"/>
      <c r="CM11" s="620"/>
      <c r="CN11" s="620"/>
      <c r="CO11" s="620"/>
      <c r="CP11" s="620"/>
      <c r="CQ11" s="621"/>
      <c r="CR11" s="622">
        <v>252569</v>
      </c>
      <c r="CS11" s="623"/>
      <c r="CT11" s="623"/>
      <c r="CU11" s="623"/>
      <c r="CV11" s="623"/>
      <c r="CW11" s="623"/>
      <c r="CX11" s="623"/>
      <c r="CY11" s="624"/>
      <c r="CZ11" s="648">
        <v>4.2</v>
      </c>
      <c r="DA11" s="648"/>
      <c r="DB11" s="648"/>
      <c r="DC11" s="648"/>
      <c r="DD11" s="628">
        <v>139182</v>
      </c>
      <c r="DE11" s="623"/>
      <c r="DF11" s="623"/>
      <c r="DG11" s="623"/>
      <c r="DH11" s="623"/>
      <c r="DI11" s="623"/>
      <c r="DJ11" s="623"/>
      <c r="DK11" s="623"/>
      <c r="DL11" s="623"/>
      <c r="DM11" s="623"/>
      <c r="DN11" s="623"/>
      <c r="DO11" s="623"/>
      <c r="DP11" s="624"/>
      <c r="DQ11" s="628">
        <v>110966</v>
      </c>
      <c r="DR11" s="623"/>
      <c r="DS11" s="623"/>
      <c r="DT11" s="623"/>
      <c r="DU11" s="623"/>
      <c r="DV11" s="623"/>
      <c r="DW11" s="623"/>
      <c r="DX11" s="623"/>
      <c r="DY11" s="623"/>
      <c r="DZ11" s="623"/>
      <c r="EA11" s="623"/>
      <c r="EB11" s="623"/>
      <c r="EC11" s="661"/>
    </row>
    <row r="12" spans="2:143" ht="11.25" customHeight="1" x14ac:dyDescent="0.15">
      <c r="B12" s="619" t="s">
        <v>254</v>
      </c>
      <c r="C12" s="620"/>
      <c r="D12" s="620"/>
      <c r="E12" s="620"/>
      <c r="F12" s="620"/>
      <c r="G12" s="620"/>
      <c r="H12" s="620"/>
      <c r="I12" s="620"/>
      <c r="J12" s="620"/>
      <c r="K12" s="620"/>
      <c r="L12" s="620"/>
      <c r="M12" s="620"/>
      <c r="N12" s="620"/>
      <c r="O12" s="620"/>
      <c r="P12" s="620"/>
      <c r="Q12" s="621"/>
      <c r="R12" s="622">
        <v>4609</v>
      </c>
      <c r="S12" s="623"/>
      <c r="T12" s="623"/>
      <c r="U12" s="623"/>
      <c r="V12" s="623"/>
      <c r="W12" s="623"/>
      <c r="X12" s="623"/>
      <c r="Y12" s="624"/>
      <c r="Z12" s="648">
        <v>0.1</v>
      </c>
      <c r="AA12" s="648"/>
      <c r="AB12" s="648"/>
      <c r="AC12" s="648"/>
      <c r="AD12" s="649">
        <v>4609</v>
      </c>
      <c r="AE12" s="649"/>
      <c r="AF12" s="649"/>
      <c r="AG12" s="649"/>
      <c r="AH12" s="649"/>
      <c r="AI12" s="649"/>
      <c r="AJ12" s="649"/>
      <c r="AK12" s="649"/>
      <c r="AL12" s="625">
        <v>0.1</v>
      </c>
      <c r="AM12" s="626"/>
      <c r="AN12" s="626"/>
      <c r="AO12" s="650"/>
      <c r="AP12" s="619" t="s">
        <v>255</v>
      </c>
      <c r="AQ12" s="620"/>
      <c r="AR12" s="620"/>
      <c r="AS12" s="620"/>
      <c r="AT12" s="620"/>
      <c r="AU12" s="620"/>
      <c r="AV12" s="620"/>
      <c r="AW12" s="620"/>
      <c r="AX12" s="620"/>
      <c r="AY12" s="620"/>
      <c r="AZ12" s="620"/>
      <c r="BA12" s="620"/>
      <c r="BB12" s="620"/>
      <c r="BC12" s="620"/>
      <c r="BD12" s="620"/>
      <c r="BE12" s="620"/>
      <c r="BF12" s="621"/>
      <c r="BG12" s="622">
        <v>454262</v>
      </c>
      <c r="BH12" s="623"/>
      <c r="BI12" s="623"/>
      <c r="BJ12" s="623"/>
      <c r="BK12" s="623"/>
      <c r="BL12" s="623"/>
      <c r="BM12" s="623"/>
      <c r="BN12" s="624"/>
      <c r="BO12" s="648">
        <v>54.2</v>
      </c>
      <c r="BP12" s="648"/>
      <c r="BQ12" s="648"/>
      <c r="BR12" s="648"/>
      <c r="BS12" s="649" t="s">
        <v>129</v>
      </c>
      <c r="BT12" s="649"/>
      <c r="BU12" s="649"/>
      <c r="BV12" s="649"/>
      <c r="BW12" s="649"/>
      <c r="BX12" s="649"/>
      <c r="BY12" s="649"/>
      <c r="BZ12" s="649"/>
      <c r="CA12" s="649"/>
      <c r="CB12" s="694"/>
      <c r="CD12" s="619" t="s">
        <v>256</v>
      </c>
      <c r="CE12" s="620"/>
      <c r="CF12" s="620"/>
      <c r="CG12" s="620"/>
      <c r="CH12" s="620"/>
      <c r="CI12" s="620"/>
      <c r="CJ12" s="620"/>
      <c r="CK12" s="620"/>
      <c r="CL12" s="620"/>
      <c r="CM12" s="620"/>
      <c r="CN12" s="620"/>
      <c r="CO12" s="620"/>
      <c r="CP12" s="620"/>
      <c r="CQ12" s="621"/>
      <c r="CR12" s="622">
        <v>467740</v>
      </c>
      <c r="CS12" s="623"/>
      <c r="CT12" s="623"/>
      <c r="CU12" s="623"/>
      <c r="CV12" s="623"/>
      <c r="CW12" s="623"/>
      <c r="CX12" s="623"/>
      <c r="CY12" s="624"/>
      <c r="CZ12" s="648">
        <v>7.7</v>
      </c>
      <c r="DA12" s="648"/>
      <c r="DB12" s="648"/>
      <c r="DC12" s="648"/>
      <c r="DD12" s="628">
        <v>10673</v>
      </c>
      <c r="DE12" s="623"/>
      <c r="DF12" s="623"/>
      <c r="DG12" s="623"/>
      <c r="DH12" s="623"/>
      <c r="DI12" s="623"/>
      <c r="DJ12" s="623"/>
      <c r="DK12" s="623"/>
      <c r="DL12" s="623"/>
      <c r="DM12" s="623"/>
      <c r="DN12" s="623"/>
      <c r="DO12" s="623"/>
      <c r="DP12" s="624"/>
      <c r="DQ12" s="628">
        <v>351056</v>
      </c>
      <c r="DR12" s="623"/>
      <c r="DS12" s="623"/>
      <c r="DT12" s="623"/>
      <c r="DU12" s="623"/>
      <c r="DV12" s="623"/>
      <c r="DW12" s="623"/>
      <c r="DX12" s="623"/>
      <c r="DY12" s="623"/>
      <c r="DZ12" s="623"/>
      <c r="EA12" s="623"/>
      <c r="EB12" s="623"/>
      <c r="EC12" s="661"/>
    </row>
    <row r="13" spans="2:143" ht="11.25" customHeight="1" x14ac:dyDescent="0.15">
      <c r="B13" s="619" t="s">
        <v>257</v>
      </c>
      <c r="C13" s="620"/>
      <c r="D13" s="620"/>
      <c r="E13" s="620"/>
      <c r="F13" s="620"/>
      <c r="G13" s="620"/>
      <c r="H13" s="620"/>
      <c r="I13" s="620"/>
      <c r="J13" s="620"/>
      <c r="K13" s="620"/>
      <c r="L13" s="620"/>
      <c r="M13" s="620"/>
      <c r="N13" s="620"/>
      <c r="O13" s="620"/>
      <c r="P13" s="620"/>
      <c r="Q13" s="621"/>
      <c r="R13" s="622" t="s">
        <v>129</v>
      </c>
      <c r="S13" s="623"/>
      <c r="T13" s="623"/>
      <c r="U13" s="623"/>
      <c r="V13" s="623"/>
      <c r="W13" s="623"/>
      <c r="X13" s="623"/>
      <c r="Y13" s="624"/>
      <c r="Z13" s="648" t="s">
        <v>129</v>
      </c>
      <c r="AA13" s="648"/>
      <c r="AB13" s="648"/>
      <c r="AC13" s="648"/>
      <c r="AD13" s="649" t="s">
        <v>129</v>
      </c>
      <c r="AE13" s="649"/>
      <c r="AF13" s="649"/>
      <c r="AG13" s="649"/>
      <c r="AH13" s="649"/>
      <c r="AI13" s="649"/>
      <c r="AJ13" s="649"/>
      <c r="AK13" s="649"/>
      <c r="AL13" s="625" t="s">
        <v>129</v>
      </c>
      <c r="AM13" s="626"/>
      <c r="AN13" s="626"/>
      <c r="AO13" s="650"/>
      <c r="AP13" s="619" t="s">
        <v>258</v>
      </c>
      <c r="AQ13" s="620"/>
      <c r="AR13" s="620"/>
      <c r="AS13" s="620"/>
      <c r="AT13" s="620"/>
      <c r="AU13" s="620"/>
      <c r="AV13" s="620"/>
      <c r="AW13" s="620"/>
      <c r="AX13" s="620"/>
      <c r="AY13" s="620"/>
      <c r="AZ13" s="620"/>
      <c r="BA13" s="620"/>
      <c r="BB13" s="620"/>
      <c r="BC13" s="620"/>
      <c r="BD13" s="620"/>
      <c r="BE13" s="620"/>
      <c r="BF13" s="621"/>
      <c r="BG13" s="622">
        <v>453462</v>
      </c>
      <c r="BH13" s="623"/>
      <c r="BI13" s="623"/>
      <c r="BJ13" s="623"/>
      <c r="BK13" s="623"/>
      <c r="BL13" s="623"/>
      <c r="BM13" s="623"/>
      <c r="BN13" s="624"/>
      <c r="BO13" s="648">
        <v>54.1</v>
      </c>
      <c r="BP13" s="648"/>
      <c r="BQ13" s="648"/>
      <c r="BR13" s="648"/>
      <c r="BS13" s="649" t="s">
        <v>129</v>
      </c>
      <c r="BT13" s="649"/>
      <c r="BU13" s="649"/>
      <c r="BV13" s="649"/>
      <c r="BW13" s="649"/>
      <c r="BX13" s="649"/>
      <c r="BY13" s="649"/>
      <c r="BZ13" s="649"/>
      <c r="CA13" s="649"/>
      <c r="CB13" s="694"/>
      <c r="CD13" s="619" t="s">
        <v>259</v>
      </c>
      <c r="CE13" s="620"/>
      <c r="CF13" s="620"/>
      <c r="CG13" s="620"/>
      <c r="CH13" s="620"/>
      <c r="CI13" s="620"/>
      <c r="CJ13" s="620"/>
      <c r="CK13" s="620"/>
      <c r="CL13" s="620"/>
      <c r="CM13" s="620"/>
      <c r="CN13" s="620"/>
      <c r="CO13" s="620"/>
      <c r="CP13" s="620"/>
      <c r="CQ13" s="621"/>
      <c r="CR13" s="622">
        <v>711587</v>
      </c>
      <c r="CS13" s="623"/>
      <c r="CT13" s="623"/>
      <c r="CU13" s="623"/>
      <c r="CV13" s="623"/>
      <c r="CW13" s="623"/>
      <c r="CX13" s="623"/>
      <c r="CY13" s="624"/>
      <c r="CZ13" s="648">
        <v>11.7</v>
      </c>
      <c r="DA13" s="648"/>
      <c r="DB13" s="648"/>
      <c r="DC13" s="648"/>
      <c r="DD13" s="628">
        <v>414746</v>
      </c>
      <c r="DE13" s="623"/>
      <c r="DF13" s="623"/>
      <c r="DG13" s="623"/>
      <c r="DH13" s="623"/>
      <c r="DI13" s="623"/>
      <c r="DJ13" s="623"/>
      <c r="DK13" s="623"/>
      <c r="DL13" s="623"/>
      <c r="DM13" s="623"/>
      <c r="DN13" s="623"/>
      <c r="DO13" s="623"/>
      <c r="DP13" s="624"/>
      <c r="DQ13" s="628">
        <v>326957</v>
      </c>
      <c r="DR13" s="623"/>
      <c r="DS13" s="623"/>
      <c r="DT13" s="623"/>
      <c r="DU13" s="623"/>
      <c r="DV13" s="623"/>
      <c r="DW13" s="623"/>
      <c r="DX13" s="623"/>
      <c r="DY13" s="623"/>
      <c r="DZ13" s="623"/>
      <c r="EA13" s="623"/>
      <c r="EB13" s="623"/>
      <c r="EC13" s="661"/>
    </row>
    <row r="14" spans="2:143" ht="11.25" customHeight="1" x14ac:dyDescent="0.15">
      <c r="B14" s="619" t="s">
        <v>260</v>
      </c>
      <c r="C14" s="620"/>
      <c r="D14" s="620"/>
      <c r="E14" s="620"/>
      <c r="F14" s="620"/>
      <c r="G14" s="620"/>
      <c r="H14" s="620"/>
      <c r="I14" s="620"/>
      <c r="J14" s="620"/>
      <c r="K14" s="620"/>
      <c r="L14" s="620"/>
      <c r="M14" s="620"/>
      <c r="N14" s="620"/>
      <c r="O14" s="620"/>
      <c r="P14" s="620"/>
      <c r="Q14" s="621"/>
      <c r="R14" s="622" t="s">
        <v>129</v>
      </c>
      <c r="S14" s="623"/>
      <c r="T14" s="623"/>
      <c r="U14" s="623"/>
      <c r="V14" s="623"/>
      <c r="W14" s="623"/>
      <c r="X14" s="623"/>
      <c r="Y14" s="624"/>
      <c r="Z14" s="648" t="s">
        <v>129</v>
      </c>
      <c r="AA14" s="648"/>
      <c r="AB14" s="648"/>
      <c r="AC14" s="648"/>
      <c r="AD14" s="649" t="s">
        <v>129</v>
      </c>
      <c r="AE14" s="649"/>
      <c r="AF14" s="649"/>
      <c r="AG14" s="649"/>
      <c r="AH14" s="649"/>
      <c r="AI14" s="649"/>
      <c r="AJ14" s="649"/>
      <c r="AK14" s="649"/>
      <c r="AL14" s="625" t="s">
        <v>129</v>
      </c>
      <c r="AM14" s="626"/>
      <c r="AN14" s="626"/>
      <c r="AO14" s="650"/>
      <c r="AP14" s="619" t="s">
        <v>261</v>
      </c>
      <c r="AQ14" s="620"/>
      <c r="AR14" s="620"/>
      <c r="AS14" s="620"/>
      <c r="AT14" s="620"/>
      <c r="AU14" s="620"/>
      <c r="AV14" s="620"/>
      <c r="AW14" s="620"/>
      <c r="AX14" s="620"/>
      <c r="AY14" s="620"/>
      <c r="AZ14" s="620"/>
      <c r="BA14" s="620"/>
      <c r="BB14" s="620"/>
      <c r="BC14" s="620"/>
      <c r="BD14" s="620"/>
      <c r="BE14" s="620"/>
      <c r="BF14" s="621"/>
      <c r="BG14" s="622">
        <v>33726</v>
      </c>
      <c r="BH14" s="623"/>
      <c r="BI14" s="623"/>
      <c r="BJ14" s="623"/>
      <c r="BK14" s="623"/>
      <c r="BL14" s="623"/>
      <c r="BM14" s="623"/>
      <c r="BN14" s="624"/>
      <c r="BO14" s="648">
        <v>4</v>
      </c>
      <c r="BP14" s="648"/>
      <c r="BQ14" s="648"/>
      <c r="BR14" s="648"/>
      <c r="BS14" s="649" t="s">
        <v>129</v>
      </c>
      <c r="BT14" s="649"/>
      <c r="BU14" s="649"/>
      <c r="BV14" s="649"/>
      <c r="BW14" s="649"/>
      <c r="BX14" s="649"/>
      <c r="BY14" s="649"/>
      <c r="BZ14" s="649"/>
      <c r="CA14" s="649"/>
      <c r="CB14" s="694"/>
      <c r="CD14" s="619" t="s">
        <v>262</v>
      </c>
      <c r="CE14" s="620"/>
      <c r="CF14" s="620"/>
      <c r="CG14" s="620"/>
      <c r="CH14" s="620"/>
      <c r="CI14" s="620"/>
      <c r="CJ14" s="620"/>
      <c r="CK14" s="620"/>
      <c r="CL14" s="620"/>
      <c r="CM14" s="620"/>
      <c r="CN14" s="620"/>
      <c r="CO14" s="620"/>
      <c r="CP14" s="620"/>
      <c r="CQ14" s="621"/>
      <c r="CR14" s="622">
        <v>442892</v>
      </c>
      <c r="CS14" s="623"/>
      <c r="CT14" s="623"/>
      <c r="CU14" s="623"/>
      <c r="CV14" s="623"/>
      <c r="CW14" s="623"/>
      <c r="CX14" s="623"/>
      <c r="CY14" s="624"/>
      <c r="CZ14" s="648">
        <v>7.3</v>
      </c>
      <c r="DA14" s="648"/>
      <c r="DB14" s="648"/>
      <c r="DC14" s="648"/>
      <c r="DD14" s="628">
        <v>163958</v>
      </c>
      <c r="DE14" s="623"/>
      <c r="DF14" s="623"/>
      <c r="DG14" s="623"/>
      <c r="DH14" s="623"/>
      <c r="DI14" s="623"/>
      <c r="DJ14" s="623"/>
      <c r="DK14" s="623"/>
      <c r="DL14" s="623"/>
      <c r="DM14" s="623"/>
      <c r="DN14" s="623"/>
      <c r="DO14" s="623"/>
      <c r="DP14" s="624"/>
      <c r="DQ14" s="628">
        <v>276540</v>
      </c>
      <c r="DR14" s="623"/>
      <c r="DS14" s="623"/>
      <c r="DT14" s="623"/>
      <c r="DU14" s="623"/>
      <c r="DV14" s="623"/>
      <c r="DW14" s="623"/>
      <c r="DX14" s="623"/>
      <c r="DY14" s="623"/>
      <c r="DZ14" s="623"/>
      <c r="EA14" s="623"/>
      <c r="EB14" s="623"/>
      <c r="EC14" s="661"/>
    </row>
    <row r="15" spans="2:143" ht="11.25" customHeight="1" x14ac:dyDescent="0.15">
      <c r="B15" s="619" t="s">
        <v>263</v>
      </c>
      <c r="C15" s="620"/>
      <c r="D15" s="620"/>
      <c r="E15" s="620"/>
      <c r="F15" s="620"/>
      <c r="G15" s="620"/>
      <c r="H15" s="620"/>
      <c r="I15" s="620"/>
      <c r="J15" s="620"/>
      <c r="K15" s="620"/>
      <c r="L15" s="620"/>
      <c r="M15" s="620"/>
      <c r="N15" s="620"/>
      <c r="O15" s="620"/>
      <c r="P15" s="620"/>
      <c r="Q15" s="621"/>
      <c r="R15" s="622" t="s">
        <v>129</v>
      </c>
      <c r="S15" s="623"/>
      <c r="T15" s="623"/>
      <c r="U15" s="623"/>
      <c r="V15" s="623"/>
      <c r="W15" s="623"/>
      <c r="X15" s="623"/>
      <c r="Y15" s="624"/>
      <c r="Z15" s="648" t="s">
        <v>129</v>
      </c>
      <c r="AA15" s="648"/>
      <c r="AB15" s="648"/>
      <c r="AC15" s="648"/>
      <c r="AD15" s="649" t="s">
        <v>129</v>
      </c>
      <c r="AE15" s="649"/>
      <c r="AF15" s="649"/>
      <c r="AG15" s="649"/>
      <c r="AH15" s="649"/>
      <c r="AI15" s="649"/>
      <c r="AJ15" s="649"/>
      <c r="AK15" s="649"/>
      <c r="AL15" s="625" t="s">
        <v>129</v>
      </c>
      <c r="AM15" s="626"/>
      <c r="AN15" s="626"/>
      <c r="AO15" s="650"/>
      <c r="AP15" s="619" t="s">
        <v>264</v>
      </c>
      <c r="AQ15" s="620"/>
      <c r="AR15" s="620"/>
      <c r="AS15" s="620"/>
      <c r="AT15" s="620"/>
      <c r="AU15" s="620"/>
      <c r="AV15" s="620"/>
      <c r="AW15" s="620"/>
      <c r="AX15" s="620"/>
      <c r="AY15" s="620"/>
      <c r="AZ15" s="620"/>
      <c r="BA15" s="620"/>
      <c r="BB15" s="620"/>
      <c r="BC15" s="620"/>
      <c r="BD15" s="620"/>
      <c r="BE15" s="620"/>
      <c r="BF15" s="621"/>
      <c r="BG15" s="622">
        <v>48622</v>
      </c>
      <c r="BH15" s="623"/>
      <c r="BI15" s="623"/>
      <c r="BJ15" s="623"/>
      <c r="BK15" s="623"/>
      <c r="BL15" s="623"/>
      <c r="BM15" s="623"/>
      <c r="BN15" s="624"/>
      <c r="BO15" s="648">
        <v>5.8</v>
      </c>
      <c r="BP15" s="648"/>
      <c r="BQ15" s="648"/>
      <c r="BR15" s="648"/>
      <c r="BS15" s="649" t="s">
        <v>129</v>
      </c>
      <c r="BT15" s="649"/>
      <c r="BU15" s="649"/>
      <c r="BV15" s="649"/>
      <c r="BW15" s="649"/>
      <c r="BX15" s="649"/>
      <c r="BY15" s="649"/>
      <c r="BZ15" s="649"/>
      <c r="CA15" s="649"/>
      <c r="CB15" s="694"/>
      <c r="CD15" s="619" t="s">
        <v>265</v>
      </c>
      <c r="CE15" s="620"/>
      <c r="CF15" s="620"/>
      <c r="CG15" s="620"/>
      <c r="CH15" s="620"/>
      <c r="CI15" s="620"/>
      <c r="CJ15" s="620"/>
      <c r="CK15" s="620"/>
      <c r="CL15" s="620"/>
      <c r="CM15" s="620"/>
      <c r="CN15" s="620"/>
      <c r="CO15" s="620"/>
      <c r="CP15" s="620"/>
      <c r="CQ15" s="621"/>
      <c r="CR15" s="622">
        <v>393288</v>
      </c>
      <c r="CS15" s="623"/>
      <c r="CT15" s="623"/>
      <c r="CU15" s="623"/>
      <c r="CV15" s="623"/>
      <c r="CW15" s="623"/>
      <c r="CX15" s="623"/>
      <c r="CY15" s="624"/>
      <c r="CZ15" s="648">
        <v>6.5</v>
      </c>
      <c r="DA15" s="648"/>
      <c r="DB15" s="648"/>
      <c r="DC15" s="648"/>
      <c r="DD15" s="628">
        <v>80435</v>
      </c>
      <c r="DE15" s="623"/>
      <c r="DF15" s="623"/>
      <c r="DG15" s="623"/>
      <c r="DH15" s="623"/>
      <c r="DI15" s="623"/>
      <c r="DJ15" s="623"/>
      <c r="DK15" s="623"/>
      <c r="DL15" s="623"/>
      <c r="DM15" s="623"/>
      <c r="DN15" s="623"/>
      <c r="DO15" s="623"/>
      <c r="DP15" s="624"/>
      <c r="DQ15" s="628">
        <v>346830</v>
      </c>
      <c r="DR15" s="623"/>
      <c r="DS15" s="623"/>
      <c r="DT15" s="623"/>
      <c r="DU15" s="623"/>
      <c r="DV15" s="623"/>
      <c r="DW15" s="623"/>
      <c r="DX15" s="623"/>
      <c r="DY15" s="623"/>
      <c r="DZ15" s="623"/>
      <c r="EA15" s="623"/>
      <c r="EB15" s="623"/>
      <c r="EC15" s="661"/>
    </row>
    <row r="16" spans="2:143" ht="11.25" customHeight="1" x14ac:dyDescent="0.15">
      <c r="B16" s="619" t="s">
        <v>266</v>
      </c>
      <c r="C16" s="620"/>
      <c r="D16" s="620"/>
      <c r="E16" s="620"/>
      <c r="F16" s="620"/>
      <c r="G16" s="620"/>
      <c r="H16" s="620"/>
      <c r="I16" s="620"/>
      <c r="J16" s="620"/>
      <c r="K16" s="620"/>
      <c r="L16" s="620"/>
      <c r="M16" s="620"/>
      <c r="N16" s="620"/>
      <c r="O16" s="620"/>
      <c r="P16" s="620"/>
      <c r="Q16" s="621"/>
      <c r="R16" s="622">
        <v>5618</v>
      </c>
      <c r="S16" s="623"/>
      <c r="T16" s="623"/>
      <c r="U16" s="623"/>
      <c r="V16" s="623"/>
      <c r="W16" s="623"/>
      <c r="X16" s="623"/>
      <c r="Y16" s="624"/>
      <c r="Z16" s="648">
        <v>0.1</v>
      </c>
      <c r="AA16" s="648"/>
      <c r="AB16" s="648"/>
      <c r="AC16" s="648"/>
      <c r="AD16" s="649">
        <v>5618</v>
      </c>
      <c r="AE16" s="649"/>
      <c r="AF16" s="649"/>
      <c r="AG16" s="649"/>
      <c r="AH16" s="649"/>
      <c r="AI16" s="649"/>
      <c r="AJ16" s="649"/>
      <c r="AK16" s="649"/>
      <c r="AL16" s="625">
        <v>0.2</v>
      </c>
      <c r="AM16" s="626"/>
      <c r="AN16" s="626"/>
      <c r="AO16" s="650"/>
      <c r="AP16" s="619" t="s">
        <v>267</v>
      </c>
      <c r="AQ16" s="620"/>
      <c r="AR16" s="620"/>
      <c r="AS16" s="620"/>
      <c r="AT16" s="620"/>
      <c r="AU16" s="620"/>
      <c r="AV16" s="620"/>
      <c r="AW16" s="620"/>
      <c r="AX16" s="620"/>
      <c r="AY16" s="620"/>
      <c r="AZ16" s="620"/>
      <c r="BA16" s="620"/>
      <c r="BB16" s="620"/>
      <c r="BC16" s="620"/>
      <c r="BD16" s="620"/>
      <c r="BE16" s="620"/>
      <c r="BF16" s="621"/>
      <c r="BG16" s="622" t="s">
        <v>129</v>
      </c>
      <c r="BH16" s="623"/>
      <c r="BI16" s="623"/>
      <c r="BJ16" s="623"/>
      <c r="BK16" s="623"/>
      <c r="BL16" s="623"/>
      <c r="BM16" s="623"/>
      <c r="BN16" s="624"/>
      <c r="BO16" s="648" t="s">
        <v>129</v>
      </c>
      <c r="BP16" s="648"/>
      <c r="BQ16" s="648"/>
      <c r="BR16" s="648"/>
      <c r="BS16" s="649" t="s">
        <v>129</v>
      </c>
      <c r="BT16" s="649"/>
      <c r="BU16" s="649"/>
      <c r="BV16" s="649"/>
      <c r="BW16" s="649"/>
      <c r="BX16" s="649"/>
      <c r="BY16" s="649"/>
      <c r="BZ16" s="649"/>
      <c r="CA16" s="649"/>
      <c r="CB16" s="694"/>
      <c r="CD16" s="619" t="s">
        <v>268</v>
      </c>
      <c r="CE16" s="620"/>
      <c r="CF16" s="620"/>
      <c r="CG16" s="620"/>
      <c r="CH16" s="620"/>
      <c r="CI16" s="620"/>
      <c r="CJ16" s="620"/>
      <c r="CK16" s="620"/>
      <c r="CL16" s="620"/>
      <c r="CM16" s="620"/>
      <c r="CN16" s="620"/>
      <c r="CO16" s="620"/>
      <c r="CP16" s="620"/>
      <c r="CQ16" s="621"/>
      <c r="CR16" s="622">
        <v>6662</v>
      </c>
      <c r="CS16" s="623"/>
      <c r="CT16" s="623"/>
      <c r="CU16" s="623"/>
      <c r="CV16" s="623"/>
      <c r="CW16" s="623"/>
      <c r="CX16" s="623"/>
      <c r="CY16" s="624"/>
      <c r="CZ16" s="648">
        <v>0.1</v>
      </c>
      <c r="DA16" s="648"/>
      <c r="DB16" s="648"/>
      <c r="DC16" s="648"/>
      <c r="DD16" s="628" t="s">
        <v>129</v>
      </c>
      <c r="DE16" s="623"/>
      <c r="DF16" s="623"/>
      <c r="DG16" s="623"/>
      <c r="DH16" s="623"/>
      <c r="DI16" s="623"/>
      <c r="DJ16" s="623"/>
      <c r="DK16" s="623"/>
      <c r="DL16" s="623"/>
      <c r="DM16" s="623"/>
      <c r="DN16" s="623"/>
      <c r="DO16" s="623"/>
      <c r="DP16" s="624"/>
      <c r="DQ16" s="628">
        <v>6662</v>
      </c>
      <c r="DR16" s="623"/>
      <c r="DS16" s="623"/>
      <c r="DT16" s="623"/>
      <c r="DU16" s="623"/>
      <c r="DV16" s="623"/>
      <c r="DW16" s="623"/>
      <c r="DX16" s="623"/>
      <c r="DY16" s="623"/>
      <c r="DZ16" s="623"/>
      <c r="EA16" s="623"/>
      <c r="EB16" s="623"/>
      <c r="EC16" s="661"/>
    </row>
    <row r="17" spans="2:133" ht="11.25" customHeight="1" x14ac:dyDescent="0.15">
      <c r="B17" s="619" t="s">
        <v>269</v>
      </c>
      <c r="C17" s="620"/>
      <c r="D17" s="620"/>
      <c r="E17" s="620"/>
      <c r="F17" s="620"/>
      <c r="G17" s="620"/>
      <c r="H17" s="620"/>
      <c r="I17" s="620"/>
      <c r="J17" s="620"/>
      <c r="K17" s="620"/>
      <c r="L17" s="620"/>
      <c r="M17" s="620"/>
      <c r="N17" s="620"/>
      <c r="O17" s="620"/>
      <c r="P17" s="620"/>
      <c r="Q17" s="621"/>
      <c r="R17" s="622">
        <v>6751</v>
      </c>
      <c r="S17" s="623"/>
      <c r="T17" s="623"/>
      <c r="U17" s="623"/>
      <c r="V17" s="623"/>
      <c r="W17" s="623"/>
      <c r="X17" s="623"/>
      <c r="Y17" s="624"/>
      <c r="Z17" s="648">
        <v>0.1</v>
      </c>
      <c r="AA17" s="648"/>
      <c r="AB17" s="648"/>
      <c r="AC17" s="648"/>
      <c r="AD17" s="649">
        <v>6751</v>
      </c>
      <c r="AE17" s="649"/>
      <c r="AF17" s="649"/>
      <c r="AG17" s="649"/>
      <c r="AH17" s="649"/>
      <c r="AI17" s="649"/>
      <c r="AJ17" s="649"/>
      <c r="AK17" s="649"/>
      <c r="AL17" s="625">
        <v>0.2</v>
      </c>
      <c r="AM17" s="626"/>
      <c r="AN17" s="626"/>
      <c r="AO17" s="650"/>
      <c r="AP17" s="619" t="s">
        <v>270</v>
      </c>
      <c r="AQ17" s="620"/>
      <c r="AR17" s="620"/>
      <c r="AS17" s="620"/>
      <c r="AT17" s="620"/>
      <c r="AU17" s="620"/>
      <c r="AV17" s="620"/>
      <c r="AW17" s="620"/>
      <c r="AX17" s="620"/>
      <c r="AY17" s="620"/>
      <c r="AZ17" s="620"/>
      <c r="BA17" s="620"/>
      <c r="BB17" s="620"/>
      <c r="BC17" s="620"/>
      <c r="BD17" s="620"/>
      <c r="BE17" s="620"/>
      <c r="BF17" s="621"/>
      <c r="BG17" s="622" t="s">
        <v>129</v>
      </c>
      <c r="BH17" s="623"/>
      <c r="BI17" s="623"/>
      <c r="BJ17" s="623"/>
      <c r="BK17" s="623"/>
      <c r="BL17" s="623"/>
      <c r="BM17" s="623"/>
      <c r="BN17" s="624"/>
      <c r="BO17" s="648" t="s">
        <v>129</v>
      </c>
      <c r="BP17" s="648"/>
      <c r="BQ17" s="648"/>
      <c r="BR17" s="648"/>
      <c r="BS17" s="649" t="s">
        <v>129</v>
      </c>
      <c r="BT17" s="649"/>
      <c r="BU17" s="649"/>
      <c r="BV17" s="649"/>
      <c r="BW17" s="649"/>
      <c r="BX17" s="649"/>
      <c r="BY17" s="649"/>
      <c r="BZ17" s="649"/>
      <c r="CA17" s="649"/>
      <c r="CB17" s="694"/>
      <c r="CD17" s="619" t="s">
        <v>271</v>
      </c>
      <c r="CE17" s="620"/>
      <c r="CF17" s="620"/>
      <c r="CG17" s="620"/>
      <c r="CH17" s="620"/>
      <c r="CI17" s="620"/>
      <c r="CJ17" s="620"/>
      <c r="CK17" s="620"/>
      <c r="CL17" s="620"/>
      <c r="CM17" s="620"/>
      <c r="CN17" s="620"/>
      <c r="CO17" s="620"/>
      <c r="CP17" s="620"/>
      <c r="CQ17" s="621"/>
      <c r="CR17" s="622">
        <v>468717</v>
      </c>
      <c r="CS17" s="623"/>
      <c r="CT17" s="623"/>
      <c r="CU17" s="623"/>
      <c r="CV17" s="623"/>
      <c r="CW17" s="623"/>
      <c r="CX17" s="623"/>
      <c r="CY17" s="624"/>
      <c r="CZ17" s="648">
        <v>7.7</v>
      </c>
      <c r="DA17" s="648"/>
      <c r="DB17" s="648"/>
      <c r="DC17" s="648"/>
      <c r="DD17" s="628" t="s">
        <v>129</v>
      </c>
      <c r="DE17" s="623"/>
      <c r="DF17" s="623"/>
      <c r="DG17" s="623"/>
      <c r="DH17" s="623"/>
      <c r="DI17" s="623"/>
      <c r="DJ17" s="623"/>
      <c r="DK17" s="623"/>
      <c r="DL17" s="623"/>
      <c r="DM17" s="623"/>
      <c r="DN17" s="623"/>
      <c r="DO17" s="623"/>
      <c r="DP17" s="624"/>
      <c r="DQ17" s="628">
        <v>468717</v>
      </c>
      <c r="DR17" s="623"/>
      <c r="DS17" s="623"/>
      <c r="DT17" s="623"/>
      <c r="DU17" s="623"/>
      <c r="DV17" s="623"/>
      <c r="DW17" s="623"/>
      <c r="DX17" s="623"/>
      <c r="DY17" s="623"/>
      <c r="DZ17" s="623"/>
      <c r="EA17" s="623"/>
      <c r="EB17" s="623"/>
      <c r="EC17" s="661"/>
    </row>
    <row r="18" spans="2:133" ht="11.25" customHeight="1" x14ac:dyDescent="0.15">
      <c r="B18" s="619" t="s">
        <v>272</v>
      </c>
      <c r="C18" s="620"/>
      <c r="D18" s="620"/>
      <c r="E18" s="620"/>
      <c r="F18" s="620"/>
      <c r="G18" s="620"/>
      <c r="H18" s="620"/>
      <c r="I18" s="620"/>
      <c r="J18" s="620"/>
      <c r="K18" s="620"/>
      <c r="L18" s="620"/>
      <c r="M18" s="620"/>
      <c r="N18" s="620"/>
      <c r="O18" s="620"/>
      <c r="P18" s="620"/>
      <c r="Q18" s="621"/>
      <c r="R18" s="622">
        <v>39673</v>
      </c>
      <c r="S18" s="623"/>
      <c r="T18" s="623"/>
      <c r="U18" s="623"/>
      <c r="V18" s="623"/>
      <c r="W18" s="623"/>
      <c r="X18" s="623"/>
      <c r="Y18" s="624"/>
      <c r="Z18" s="648">
        <v>0.6</v>
      </c>
      <c r="AA18" s="648"/>
      <c r="AB18" s="648"/>
      <c r="AC18" s="648"/>
      <c r="AD18" s="649">
        <v>39673</v>
      </c>
      <c r="AE18" s="649"/>
      <c r="AF18" s="649"/>
      <c r="AG18" s="649"/>
      <c r="AH18" s="649"/>
      <c r="AI18" s="649"/>
      <c r="AJ18" s="649"/>
      <c r="AK18" s="649"/>
      <c r="AL18" s="625">
        <v>1.1000000238418579</v>
      </c>
      <c r="AM18" s="626"/>
      <c r="AN18" s="626"/>
      <c r="AO18" s="650"/>
      <c r="AP18" s="619" t="s">
        <v>273</v>
      </c>
      <c r="AQ18" s="620"/>
      <c r="AR18" s="620"/>
      <c r="AS18" s="620"/>
      <c r="AT18" s="620"/>
      <c r="AU18" s="620"/>
      <c r="AV18" s="620"/>
      <c r="AW18" s="620"/>
      <c r="AX18" s="620"/>
      <c r="AY18" s="620"/>
      <c r="AZ18" s="620"/>
      <c r="BA18" s="620"/>
      <c r="BB18" s="620"/>
      <c r="BC18" s="620"/>
      <c r="BD18" s="620"/>
      <c r="BE18" s="620"/>
      <c r="BF18" s="621"/>
      <c r="BG18" s="622" t="s">
        <v>129</v>
      </c>
      <c r="BH18" s="623"/>
      <c r="BI18" s="623"/>
      <c r="BJ18" s="623"/>
      <c r="BK18" s="623"/>
      <c r="BL18" s="623"/>
      <c r="BM18" s="623"/>
      <c r="BN18" s="624"/>
      <c r="BO18" s="648" t="s">
        <v>129</v>
      </c>
      <c r="BP18" s="648"/>
      <c r="BQ18" s="648"/>
      <c r="BR18" s="648"/>
      <c r="BS18" s="649" t="s">
        <v>129</v>
      </c>
      <c r="BT18" s="649"/>
      <c r="BU18" s="649"/>
      <c r="BV18" s="649"/>
      <c r="BW18" s="649"/>
      <c r="BX18" s="649"/>
      <c r="BY18" s="649"/>
      <c r="BZ18" s="649"/>
      <c r="CA18" s="649"/>
      <c r="CB18" s="694"/>
      <c r="CD18" s="619" t="s">
        <v>274</v>
      </c>
      <c r="CE18" s="620"/>
      <c r="CF18" s="620"/>
      <c r="CG18" s="620"/>
      <c r="CH18" s="620"/>
      <c r="CI18" s="620"/>
      <c r="CJ18" s="620"/>
      <c r="CK18" s="620"/>
      <c r="CL18" s="620"/>
      <c r="CM18" s="620"/>
      <c r="CN18" s="620"/>
      <c r="CO18" s="620"/>
      <c r="CP18" s="620"/>
      <c r="CQ18" s="621"/>
      <c r="CR18" s="622" t="s">
        <v>129</v>
      </c>
      <c r="CS18" s="623"/>
      <c r="CT18" s="623"/>
      <c r="CU18" s="623"/>
      <c r="CV18" s="623"/>
      <c r="CW18" s="623"/>
      <c r="CX18" s="623"/>
      <c r="CY18" s="624"/>
      <c r="CZ18" s="648" t="s">
        <v>129</v>
      </c>
      <c r="DA18" s="648"/>
      <c r="DB18" s="648"/>
      <c r="DC18" s="648"/>
      <c r="DD18" s="628" t="s">
        <v>129</v>
      </c>
      <c r="DE18" s="623"/>
      <c r="DF18" s="623"/>
      <c r="DG18" s="623"/>
      <c r="DH18" s="623"/>
      <c r="DI18" s="623"/>
      <c r="DJ18" s="623"/>
      <c r="DK18" s="623"/>
      <c r="DL18" s="623"/>
      <c r="DM18" s="623"/>
      <c r="DN18" s="623"/>
      <c r="DO18" s="623"/>
      <c r="DP18" s="624"/>
      <c r="DQ18" s="628" t="s">
        <v>129</v>
      </c>
      <c r="DR18" s="623"/>
      <c r="DS18" s="623"/>
      <c r="DT18" s="623"/>
      <c r="DU18" s="623"/>
      <c r="DV18" s="623"/>
      <c r="DW18" s="623"/>
      <c r="DX18" s="623"/>
      <c r="DY18" s="623"/>
      <c r="DZ18" s="623"/>
      <c r="EA18" s="623"/>
      <c r="EB18" s="623"/>
      <c r="EC18" s="661"/>
    </row>
    <row r="19" spans="2:133" ht="11.25" customHeight="1" x14ac:dyDescent="0.15">
      <c r="B19" s="619" t="s">
        <v>275</v>
      </c>
      <c r="C19" s="620"/>
      <c r="D19" s="620"/>
      <c r="E19" s="620"/>
      <c r="F19" s="620"/>
      <c r="G19" s="620"/>
      <c r="H19" s="620"/>
      <c r="I19" s="620"/>
      <c r="J19" s="620"/>
      <c r="K19" s="620"/>
      <c r="L19" s="620"/>
      <c r="M19" s="620"/>
      <c r="N19" s="620"/>
      <c r="O19" s="620"/>
      <c r="P19" s="620"/>
      <c r="Q19" s="621"/>
      <c r="R19" s="622">
        <v>1992</v>
      </c>
      <c r="S19" s="623"/>
      <c r="T19" s="623"/>
      <c r="U19" s="623"/>
      <c r="V19" s="623"/>
      <c r="W19" s="623"/>
      <c r="X19" s="623"/>
      <c r="Y19" s="624"/>
      <c r="Z19" s="648">
        <v>0</v>
      </c>
      <c r="AA19" s="648"/>
      <c r="AB19" s="648"/>
      <c r="AC19" s="648"/>
      <c r="AD19" s="649">
        <v>1992</v>
      </c>
      <c r="AE19" s="649"/>
      <c r="AF19" s="649"/>
      <c r="AG19" s="649"/>
      <c r="AH19" s="649"/>
      <c r="AI19" s="649"/>
      <c r="AJ19" s="649"/>
      <c r="AK19" s="649"/>
      <c r="AL19" s="625">
        <v>0.1</v>
      </c>
      <c r="AM19" s="626"/>
      <c r="AN19" s="626"/>
      <c r="AO19" s="650"/>
      <c r="AP19" s="619" t="s">
        <v>276</v>
      </c>
      <c r="AQ19" s="620"/>
      <c r="AR19" s="620"/>
      <c r="AS19" s="620"/>
      <c r="AT19" s="620"/>
      <c r="AU19" s="620"/>
      <c r="AV19" s="620"/>
      <c r="AW19" s="620"/>
      <c r="AX19" s="620"/>
      <c r="AY19" s="620"/>
      <c r="AZ19" s="620"/>
      <c r="BA19" s="620"/>
      <c r="BB19" s="620"/>
      <c r="BC19" s="620"/>
      <c r="BD19" s="620"/>
      <c r="BE19" s="620"/>
      <c r="BF19" s="621"/>
      <c r="BG19" s="622">
        <v>13320</v>
      </c>
      <c r="BH19" s="623"/>
      <c r="BI19" s="623"/>
      <c r="BJ19" s="623"/>
      <c r="BK19" s="623"/>
      <c r="BL19" s="623"/>
      <c r="BM19" s="623"/>
      <c r="BN19" s="624"/>
      <c r="BO19" s="648">
        <v>1.6</v>
      </c>
      <c r="BP19" s="648"/>
      <c r="BQ19" s="648"/>
      <c r="BR19" s="648"/>
      <c r="BS19" s="649" t="s">
        <v>129</v>
      </c>
      <c r="BT19" s="649"/>
      <c r="BU19" s="649"/>
      <c r="BV19" s="649"/>
      <c r="BW19" s="649"/>
      <c r="BX19" s="649"/>
      <c r="BY19" s="649"/>
      <c r="BZ19" s="649"/>
      <c r="CA19" s="649"/>
      <c r="CB19" s="694"/>
      <c r="CD19" s="619" t="s">
        <v>277</v>
      </c>
      <c r="CE19" s="620"/>
      <c r="CF19" s="620"/>
      <c r="CG19" s="620"/>
      <c r="CH19" s="620"/>
      <c r="CI19" s="620"/>
      <c r="CJ19" s="620"/>
      <c r="CK19" s="620"/>
      <c r="CL19" s="620"/>
      <c r="CM19" s="620"/>
      <c r="CN19" s="620"/>
      <c r="CO19" s="620"/>
      <c r="CP19" s="620"/>
      <c r="CQ19" s="621"/>
      <c r="CR19" s="622" t="s">
        <v>129</v>
      </c>
      <c r="CS19" s="623"/>
      <c r="CT19" s="623"/>
      <c r="CU19" s="623"/>
      <c r="CV19" s="623"/>
      <c r="CW19" s="623"/>
      <c r="CX19" s="623"/>
      <c r="CY19" s="624"/>
      <c r="CZ19" s="648" t="s">
        <v>129</v>
      </c>
      <c r="DA19" s="648"/>
      <c r="DB19" s="648"/>
      <c r="DC19" s="648"/>
      <c r="DD19" s="628" t="s">
        <v>129</v>
      </c>
      <c r="DE19" s="623"/>
      <c r="DF19" s="623"/>
      <c r="DG19" s="623"/>
      <c r="DH19" s="623"/>
      <c r="DI19" s="623"/>
      <c r="DJ19" s="623"/>
      <c r="DK19" s="623"/>
      <c r="DL19" s="623"/>
      <c r="DM19" s="623"/>
      <c r="DN19" s="623"/>
      <c r="DO19" s="623"/>
      <c r="DP19" s="624"/>
      <c r="DQ19" s="628" t="s">
        <v>129</v>
      </c>
      <c r="DR19" s="623"/>
      <c r="DS19" s="623"/>
      <c r="DT19" s="623"/>
      <c r="DU19" s="623"/>
      <c r="DV19" s="623"/>
      <c r="DW19" s="623"/>
      <c r="DX19" s="623"/>
      <c r="DY19" s="623"/>
      <c r="DZ19" s="623"/>
      <c r="EA19" s="623"/>
      <c r="EB19" s="623"/>
      <c r="EC19" s="661"/>
    </row>
    <row r="20" spans="2:133" ht="11.25" customHeight="1" x14ac:dyDescent="0.15">
      <c r="B20" s="619" t="s">
        <v>278</v>
      </c>
      <c r="C20" s="620"/>
      <c r="D20" s="620"/>
      <c r="E20" s="620"/>
      <c r="F20" s="620"/>
      <c r="G20" s="620"/>
      <c r="H20" s="620"/>
      <c r="I20" s="620"/>
      <c r="J20" s="620"/>
      <c r="K20" s="620"/>
      <c r="L20" s="620"/>
      <c r="M20" s="620"/>
      <c r="N20" s="620"/>
      <c r="O20" s="620"/>
      <c r="P20" s="620"/>
      <c r="Q20" s="621"/>
      <c r="R20" s="622">
        <v>1882</v>
      </c>
      <c r="S20" s="623"/>
      <c r="T20" s="623"/>
      <c r="U20" s="623"/>
      <c r="V20" s="623"/>
      <c r="W20" s="623"/>
      <c r="X20" s="623"/>
      <c r="Y20" s="624"/>
      <c r="Z20" s="648">
        <v>0</v>
      </c>
      <c r="AA20" s="648"/>
      <c r="AB20" s="648"/>
      <c r="AC20" s="648"/>
      <c r="AD20" s="649">
        <v>1882</v>
      </c>
      <c r="AE20" s="649"/>
      <c r="AF20" s="649"/>
      <c r="AG20" s="649"/>
      <c r="AH20" s="649"/>
      <c r="AI20" s="649"/>
      <c r="AJ20" s="649"/>
      <c r="AK20" s="649"/>
      <c r="AL20" s="625">
        <v>0.1</v>
      </c>
      <c r="AM20" s="626"/>
      <c r="AN20" s="626"/>
      <c r="AO20" s="650"/>
      <c r="AP20" s="619" t="s">
        <v>279</v>
      </c>
      <c r="AQ20" s="620"/>
      <c r="AR20" s="620"/>
      <c r="AS20" s="620"/>
      <c r="AT20" s="620"/>
      <c r="AU20" s="620"/>
      <c r="AV20" s="620"/>
      <c r="AW20" s="620"/>
      <c r="AX20" s="620"/>
      <c r="AY20" s="620"/>
      <c r="AZ20" s="620"/>
      <c r="BA20" s="620"/>
      <c r="BB20" s="620"/>
      <c r="BC20" s="620"/>
      <c r="BD20" s="620"/>
      <c r="BE20" s="620"/>
      <c r="BF20" s="621"/>
      <c r="BG20" s="622">
        <v>13320</v>
      </c>
      <c r="BH20" s="623"/>
      <c r="BI20" s="623"/>
      <c r="BJ20" s="623"/>
      <c r="BK20" s="623"/>
      <c r="BL20" s="623"/>
      <c r="BM20" s="623"/>
      <c r="BN20" s="624"/>
      <c r="BO20" s="648">
        <v>1.6</v>
      </c>
      <c r="BP20" s="648"/>
      <c r="BQ20" s="648"/>
      <c r="BR20" s="648"/>
      <c r="BS20" s="649" t="s">
        <v>129</v>
      </c>
      <c r="BT20" s="649"/>
      <c r="BU20" s="649"/>
      <c r="BV20" s="649"/>
      <c r="BW20" s="649"/>
      <c r="BX20" s="649"/>
      <c r="BY20" s="649"/>
      <c r="BZ20" s="649"/>
      <c r="CA20" s="649"/>
      <c r="CB20" s="694"/>
      <c r="CD20" s="619" t="s">
        <v>280</v>
      </c>
      <c r="CE20" s="620"/>
      <c r="CF20" s="620"/>
      <c r="CG20" s="620"/>
      <c r="CH20" s="620"/>
      <c r="CI20" s="620"/>
      <c r="CJ20" s="620"/>
      <c r="CK20" s="620"/>
      <c r="CL20" s="620"/>
      <c r="CM20" s="620"/>
      <c r="CN20" s="620"/>
      <c r="CO20" s="620"/>
      <c r="CP20" s="620"/>
      <c r="CQ20" s="621"/>
      <c r="CR20" s="622">
        <v>6066695</v>
      </c>
      <c r="CS20" s="623"/>
      <c r="CT20" s="623"/>
      <c r="CU20" s="623"/>
      <c r="CV20" s="623"/>
      <c r="CW20" s="623"/>
      <c r="CX20" s="623"/>
      <c r="CY20" s="624"/>
      <c r="CZ20" s="648">
        <v>100</v>
      </c>
      <c r="DA20" s="648"/>
      <c r="DB20" s="648"/>
      <c r="DC20" s="648"/>
      <c r="DD20" s="628">
        <v>970903</v>
      </c>
      <c r="DE20" s="623"/>
      <c r="DF20" s="623"/>
      <c r="DG20" s="623"/>
      <c r="DH20" s="623"/>
      <c r="DI20" s="623"/>
      <c r="DJ20" s="623"/>
      <c r="DK20" s="623"/>
      <c r="DL20" s="623"/>
      <c r="DM20" s="623"/>
      <c r="DN20" s="623"/>
      <c r="DO20" s="623"/>
      <c r="DP20" s="624"/>
      <c r="DQ20" s="628">
        <v>4137460</v>
      </c>
      <c r="DR20" s="623"/>
      <c r="DS20" s="623"/>
      <c r="DT20" s="623"/>
      <c r="DU20" s="623"/>
      <c r="DV20" s="623"/>
      <c r="DW20" s="623"/>
      <c r="DX20" s="623"/>
      <c r="DY20" s="623"/>
      <c r="DZ20" s="623"/>
      <c r="EA20" s="623"/>
      <c r="EB20" s="623"/>
      <c r="EC20" s="661"/>
    </row>
    <row r="21" spans="2:133" ht="11.25" customHeight="1" x14ac:dyDescent="0.15">
      <c r="B21" s="619" t="s">
        <v>281</v>
      </c>
      <c r="C21" s="620"/>
      <c r="D21" s="620"/>
      <c r="E21" s="620"/>
      <c r="F21" s="620"/>
      <c r="G21" s="620"/>
      <c r="H21" s="620"/>
      <c r="I21" s="620"/>
      <c r="J21" s="620"/>
      <c r="K21" s="620"/>
      <c r="L21" s="620"/>
      <c r="M21" s="620"/>
      <c r="N21" s="620"/>
      <c r="O21" s="620"/>
      <c r="P21" s="620"/>
      <c r="Q21" s="621"/>
      <c r="R21" s="622">
        <v>508</v>
      </c>
      <c r="S21" s="623"/>
      <c r="T21" s="623"/>
      <c r="U21" s="623"/>
      <c r="V21" s="623"/>
      <c r="W21" s="623"/>
      <c r="X21" s="623"/>
      <c r="Y21" s="624"/>
      <c r="Z21" s="648">
        <v>0</v>
      </c>
      <c r="AA21" s="648"/>
      <c r="AB21" s="648"/>
      <c r="AC21" s="648"/>
      <c r="AD21" s="649">
        <v>508</v>
      </c>
      <c r="AE21" s="649"/>
      <c r="AF21" s="649"/>
      <c r="AG21" s="649"/>
      <c r="AH21" s="649"/>
      <c r="AI21" s="649"/>
      <c r="AJ21" s="649"/>
      <c r="AK21" s="649"/>
      <c r="AL21" s="625">
        <v>0</v>
      </c>
      <c r="AM21" s="626"/>
      <c r="AN21" s="626"/>
      <c r="AO21" s="650"/>
      <c r="AP21" s="619" t="s">
        <v>282</v>
      </c>
      <c r="AQ21" s="695"/>
      <c r="AR21" s="695"/>
      <c r="AS21" s="695"/>
      <c r="AT21" s="695"/>
      <c r="AU21" s="695"/>
      <c r="AV21" s="695"/>
      <c r="AW21" s="695"/>
      <c r="AX21" s="695"/>
      <c r="AY21" s="695"/>
      <c r="AZ21" s="695"/>
      <c r="BA21" s="695"/>
      <c r="BB21" s="695"/>
      <c r="BC21" s="695"/>
      <c r="BD21" s="695"/>
      <c r="BE21" s="695"/>
      <c r="BF21" s="696"/>
      <c r="BG21" s="622">
        <v>13320</v>
      </c>
      <c r="BH21" s="623"/>
      <c r="BI21" s="623"/>
      <c r="BJ21" s="623"/>
      <c r="BK21" s="623"/>
      <c r="BL21" s="623"/>
      <c r="BM21" s="623"/>
      <c r="BN21" s="624"/>
      <c r="BO21" s="648">
        <v>1.6</v>
      </c>
      <c r="BP21" s="648"/>
      <c r="BQ21" s="648"/>
      <c r="BR21" s="648"/>
      <c r="BS21" s="649" t="s">
        <v>129</v>
      </c>
      <c r="BT21" s="649"/>
      <c r="BU21" s="649"/>
      <c r="BV21" s="649"/>
      <c r="BW21" s="649"/>
      <c r="BX21" s="649"/>
      <c r="BY21" s="649"/>
      <c r="BZ21" s="649"/>
      <c r="CA21" s="649"/>
      <c r="CB21" s="694"/>
      <c r="CD21" s="599"/>
      <c r="CE21" s="600"/>
      <c r="CF21" s="600"/>
      <c r="CG21" s="600"/>
      <c r="CH21" s="600"/>
      <c r="CI21" s="600"/>
      <c r="CJ21" s="600"/>
      <c r="CK21" s="600"/>
      <c r="CL21" s="600"/>
      <c r="CM21" s="600"/>
      <c r="CN21" s="600"/>
      <c r="CO21" s="600"/>
      <c r="CP21" s="600"/>
      <c r="CQ21" s="601"/>
      <c r="CR21" s="708"/>
      <c r="CS21" s="706"/>
      <c r="CT21" s="706"/>
      <c r="CU21" s="706"/>
      <c r="CV21" s="706"/>
      <c r="CW21" s="706"/>
      <c r="CX21" s="706"/>
      <c r="CY21" s="709"/>
      <c r="CZ21" s="710"/>
      <c r="DA21" s="710"/>
      <c r="DB21" s="710"/>
      <c r="DC21" s="710"/>
      <c r="DD21" s="705"/>
      <c r="DE21" s="706"/>
      <c r="DF21" s="706"/>
      <c r="DG21" s="706"/>
      <c r="DH21" s="706"/>
      <c r="DI21" s="706"/>
      <c r="DJ21" s="706"/>
      <c r="DK21" s="706"/>
      <c r="DL21" s="706"/>
      <c r="DM21" s="706"/>
      <c r="DN21" s="706"/>
      <c r="DO21" s="706"/>
      <c r="DP21" s="709"/>
      <c r="DQ21" s="705"/>
      <c r="DR21" s="706"/>
      <c r="DS21" s="706"/>
      <c r="DT21" s="706"/>
      <c r="DU21" s="706"/>
      <c r="DV21" s="706"/>
      <c r="DW21" s="706"/>
      <c r="DX21" s="706"/>
      <c r="DY21" s="706"/>
      <c r="DZ21" s="706"/>
      <c r="EA21" s="706"/>
      <c r="EB21" s="706"/>
      <c r="EC21" s="707"/>
    </row>
    <row r="22" spans="2:133" ht="11.25" customHeight="1" x14ac:dyDescent="0.15">
      <c r="B22" s="679" t="s">
        <v>283</v>
      </c>
      <c r="C22" s="680"/>
      <c r="D22" s="680"/>
      <c r="E22" s="680"/>
      <c r="F22" s="680"/>
      <c r="G22" s="680"/>
      <c r="H22" s="680"/>
      <c r="I22" s="680"/>
      <c r="J22" s="680"/>
      <c r="K22" s="680"/>
      <c r="L22" s="680"/>
      <c r="M22" s="680"/>
      <c r="N22" s="680"/>
      <c r="O22" s="680"/>
      <c r="P22" s="680"/>
      <c r="Q22" s="681"/>
      <c r="R22" s="622">
        <v>35291</v>
      </c>
      <c r="S22" s="623"/>
      <c r="T22" s="623"/>
      <c r="U22" s="623"/>
      <c r="V22" s="623"/>
      <c r="W22" s="623"/>
      <c r="X22" s="623"/>
      <c r="Y22" s="624"/>
      <c r="Z22" s="648">
        <v>0.6</v>
      </c>
      <c r="AA22" s="648"/>
      <c r="AB22" s="648"/>
      <c r="AC22" s="648"/>
      <c r="AD22" s="649">
        <v>35291</v>
      </c>
      <c r="AE22" s="649"/>
      <c r="AF22" s="649"/>
      <c r="AG22" s="649"/>
      <c r="AH22" s="649"/>
      <c r="AI22" s="649"/>
      <c r="AJ22" s="649"/>
      <c r="AK22" s="649"/>
      <c r="AL22" s="625">
        <v>1</v>
      </c>
      <c r="AM22" s="626"/>
      <c r="AN22" s="626"/>
      <c r="AO22" s="650"/>
      <c r="AP22" s="619" t="s">
        <v>284</v>
      </c>
      <c r="AQ22" s="695"/>
      <c r="AR22" s="695"/>
      <c r="AS22" s="695"/>
      <c r="AT22" s="695"/>
      <c r="AU22" s="695"/>
      <c r="AV22" s="695"/>
      <c r="AW22" s="695"/>
      <c r="AX22" s="695"/>
      <c r="AY22" s="695"/>
      <c r="AZ22" s="695"/>
      <c r="BA22" s="695"/>
      <c r="BB22" s="695"/>
      <c r="BC22" s="695"/>
      <c r="BD22" s="695"/>
      <c r="BE22" s="695"/>
      <c r="BF22" s="696"/>
      <c r="BG22" s="622" t="s">
        <v>129</v>
      </c>
      <c r="BH22" s="623"/>
      <c r="BI22" s="623"/>
      <c r="BJ22" s="623"/>
      <c r="BK22" s="623"/>
      <c r="BL22" s="623"/>
      <c r="BM22" s="623"/>
      <c r="BN22" s="624"/>
      <c r="BO22" s="648" t="s">
        <v>129</v>
      </c>
      <c r="BP22" s="648"/>
      <c r="BQ22" s="648"/>
      <c r="BR22" s="648"/>
      <c r="BS22" s="649" t="s">
        <v>129</v>
      </c>
      <c r="BT22" s="649"/>
      <c r="BU22" s="649"/>
      <c r="BV22" s="649"/>
      <c r="BW22" s="649"/>
      <c r="BX22" s="649"/>
      <c r="BY22" s="649"/>
      <c r="BZ22" s="649"/>
      <c r="CA22" s="649"/>
      <c r="CB22" s="694"/>
      <c r="CD22" s="675" t="s">
        <v>285</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9" t="s">
        <v>286</v>
      </c>
      <c r="C23" s="620"/>
      <c r="D23" s="620"/>
      <c r="E23" s="620"/>
      <c r="F23" s="620"/>
      <c r="G23" s="620"/>
      <c r="H23" s="620"/>
      <c r="I23" s="620"/>
      <c r="J23" s="620"/>
      <c r="K23" s="620"/>
      <c r="L23" s="620"/>
      <c r="M23" s="620"/>
      <c r="N23" s="620"/>
      <c r="O23" s="620"/>
      <c r="P23" s="620"/>
      <c r="Q23" s="621"/>
      <c r="R23" s="622">
        <v>2585551</v>
      </c>
      <c r="S23" s="623"/>
      <c r="T23" s="623"/>
      <c r="U23" s="623"/>
      <c r="V23" s="623"/>
      <c r="W23" s="623"/>
      <c r="X23" s="623"/>
      <c r="Y23" s="624"/>
      <c r="Z23" s="648">
        <v>40.799999999999997</v>
      </c>
      <c r="AA23" s="648"/>
      <c r="AB23" s="648"/>
      <c r="AC23" s="648"/>
      <c r="AD23" s="649">
        <v>2375363</v>
      </c>
      <c r="AE23" s="649"/>
      <c r="AF23" s="649"/>
      <c r="AG23" s="649"/>
      <c r="AH23" s="649"/>
      <c r="AI23" s="649"/>
      <c r="AJ23" s="649"/>
      <c r="AK23" s="649"/>
      <c r="AL23" s="625">
        <v>67.099999999999994</v>
      </c>
      <c r="AM23" s="626"/>
      <c r="AN23" s="626"/>
      <c r="AO23" s="650"/>
      <c r="AP23" s="619" t="s">
        <v>287</v>
      </c>
      <c r="AQ23" s="695"/>
      <c r="AR23" s="695"/>
      <c r="AS23" s="695"/>
      <c r="AT23" s="695"/>
      <c r="AU23" s="695"/>
      <c r="AV23" s="695"/>
      <c r="AW23" s="695"/>
      <c r="AX23" s="695"/>
      <c r="AY23" s="695"/>
      <c r="AZ23" s="695"/>
      <c r="BA23" s="695"/>
      <c r="BB23" s="695"/>
      <c r="BC23" s="695"/>
      <c r="BD23" s="695"/>
      <c r="BE23" s="695"/>
      <c r="BF23" s="696"/>
      <c r="BG23" s="622" t="s">
        <v>129</v>
      </c>
      <c r="BH23" s="623"/>
      <c r="BI23" s="623"/>
      <c r="BJ23" s="623"/>
      <c r="BK23" s="623"/>
      <c r="BL23" s="623"/>
      <c r="BM23" s="623"/>
      <c r="BN23" s="624"/>
      <c r="BO23" s="648" t="s">
        <v>129</v>
      </c>
      <c r="BP23" s="648"/>
      <c r="BQ23" s="648"/>
      <c r="BR23" s="648"/>
      <c r="BS23" s="649" t="s">
        <v>129</v>
      </c>
      <c r="BT23" s="649"/>
      <c r="BU23" s="649"/>
      <c r="BV23" s="649"/>
      <c r="BW23" s="649"/>
      <c r="BX23" s="649"/>
      <c r="BY23" s="649"/>
      <c r="BZ23" s="649"/>
      <c r="CA23" s="649"/>
      <c r="CB23" s="694"/>
      <c r="CD23" s="675" t="s">
        <v>227</v>
      </c>
      <c r="CE23" s="676"/>
      <c r="CF23" s="676"/>
      <c r="CG23" s="676"/>
      <c r="CH23" s="676"/>
      <c r="CI23" s="676"/>
      <c r="CJ23" s="676"/>
      <c r="CK23" s="676"/>
      <c r="CL23" s="676"/>
      <c r="CM23" s="676"/>
      <c r="CN23" s="676"/>
      <c r="CO23" s="676"/>
      <c r="CP23" s="676"/>
      <c r="CQ23" s="677"/>
      <c r="CR23" s="675" t="s">
        <v>288</v>
      </c>
      <c r="CS23" s="676"/>
      <c r="CT23" s="676"/>
      <c r="CU23" s="676"/>
      <c r="CV23" s="676"/>
      <c r="CW23" s="676"/>
      <c r="CX23" s="676"/>
      <c r="CY23" s="677"/>
      <c r="CZ23" s="675" t="s">
        <v>289</v>
      </c>
      <c r="DA23" s="676"/>
      <c r="DB23" s="676"/>
      <c r="DC23" s="677"/>
      <c r="DD23" s="675" t="s">
        <v>290</v>
      </c>
      <c r="DE23" s="676"/>
      <c r="DF23" s="676"/>
      <c r="DG23" s="676"/>
      <c r="DH23" s="676"/>
      <c r="DI23" s="676"/>
      <c r="DJ23" s="676"/>
      <c r="DK23" s="677"/>
      <c r="DL23" s="702" t="s">
        <v>291</v>
      </c>
      <c r="DM23" s="703"/>
      <c r="DN23" s="703"/>
      <c r="DO23" s="703"/>
      <c r="DP23" s="703"/>
      <c r="DQ23" s="703"/>
      <c r="DR23" s="703"/>
      <c r="DS23" s="703"/>
      <c r="DT23" s="703"/>
      <c r="DU23" s="703"/>
      <c r="DV23" s="704"/>
      <c r="DW23" s="675" t="s">
        <v>292</v>
      </c>
      <c r="DX23" s="676"/>
      <c r="DY23" s="676"/>
      <c r="DZ23" s="676"/>
      <c r="EA23" s="676"/>
      <c r="EB23" s="676"/>
      <c r="EC23" s="677"/>
    </row>
    <row r="24" spans="2:133" ht="11.25" customHeight="1" x14ac:dyDescent="0.15">
      <c r="B24" s="619" t="s">
        <v>293</v>
      </c>
      <c r="C24" s="620"/>
      <c r="D24" s="620"/>
      <c r="E24" s="620"/>
      <c r="F24" s="620"/>
      <c r="G24" s="620"/>
      <c r="H24" s="620"/>
      <c r="I24" s="620"/>
      <c r="J24" s="620"/>
      <c r="K24" s="620"/>
      <c r="L24" s="620"/>
      <c r="M24" s="620"/>
      <c r="N24" s="620"/>
      <c r="O24" s="620"/>
      <c r="P24" s="620"/>
      <c r="Q24" s="621"/>
      <c r="R24" s="622">
        <v>2375363</v>
      </c>
      <c r="S24" s="623"/>
      <c r="T24" s="623"/>
      <c r="U24" s="623"/>
      <c r="V24" s="623"/>
      <c r="W24" s="623"/>
      <c r="X24" s="623"/>
      <c r="Y24" s="624"/>
      <c r="Z24" s="648">
        <v>37.5</v>
      </c>
      <c r="AA24" s="648"/>
      <c r="AB24" s="648"/>
      <c r="AC24" s="648"/>
      <c r="AD24" s="649">
        <v>2375363</v>
      </c>
      <c r="AE24" s="649"/>
      <c r="AF24" s="649"/>
      <c r="AG24" s="649"/>
      <c r="AH24" s="649"/>
      <c r="AI24" s="649"/>
      <c r="AJ24" s="649"/>
      <c r="AK24" s="649"/>
      <c r="AL24" s="625">
        <v>67.099999999999994</v>
      </c>
      <c r="AM24" s="626"/>
      <c r="AN24" s="626"/>
      <c r="AO24" s="650"/>
      <c r="AP24" s="619" t="s">
        <v>294</v>
      </c>
      <c r="AQ24" s="695"/>
      <c r="AR24" s="695"/>
      <c r="AS24" s="695"/>
      <c r="AT24" s="695"/>
      <c r="AU24" s="695"/>
      <c r="AV24" s="695"/>
      <c r="AW24" s="695"/>
      <c r="AX24" s="695"/>
      <c r="AY24" s="695"/>
      <c r="AZ24" s="695"/>
      <c r="BA24" s="695"/>
      <c r="BB24" s="695"/>
      <c r="BC24" s="695"/>
      <c r="BD24" s="695"/>
      <c r="BE24" s="695"/>
      <c r="BF24" s="696"/>
      <c r="BG24" s="622" t="s">
        <v>129</v>
      </c>
      <c r="BH24" s="623"/>
      <c r="BI24" s="623"/>
      <c r="BJ24" s="623"/>
      <c r="BK24" s="623"/>
      <c r="BL24" s="623"/>
      <c r="BM24" s="623"/>
      <c r="BN24" s="624"/>
      <c r="BO24" s="648" t="s">
        <v>129</v>
      </c>
      <c r="BP24" s="648"/>
      <c r="BQ24" s="648"/>
      <c r="BR24" s="648"/>
      <c r="BS24" s="649" t="s">
        <v>129</v>
      </c>
      <c r="BT24" s="649"/>
      <c r="BU24" s="649"/>
      <c r="BV24" s="649"/>
      <c r="BW24" s="649"/>
      <c r="BX24" s="649"/>
      <c r="BY24" s="649"/>
      <c r="BZ24" s="649"/>
      <c r="CA24" s="649"/>
      <c r="CB24" s="694"/>
      <c r="CD24" s="672" t="s">
        <v>295</v>
      </c>
      <c r="CE24" s="673"/>
      <c r="CF24" s="673"/>
      <c r="CG24" s="673"/>
      <c r="CH24" s="673"/>
      <c r="CI24" s="673"/>
      <c r="CJ24" s="673"/>
      <c r="CK24" s="673"/>
      <c r="CL24" s="673"/>
      <c r="CM24" s="673"/>
      <c r="CN24" s="673"/>
      <c r="CO24" s="673"/>
      <c r="CP24" s="673"/>
      <c r="CQ24" s="674"/>
      <c r="CR24" s="669">
        <v>1998765</v>
      </c>
      <c r="CS24" s="670"/>
      <c r="CT24" s="670"/>
      <c r="CU24" s="670"/>
      <c r="CV24" s="670"/>
      <c r="CW24" s="670"/>
      <c r="CX24" s="670"/>
      <c r="CY24" s="698"/>
      <c r="CZ24" s="699">
        <v>32.9</v>
      </c>
      <c r="DA24" s="685"/>
      <c r="DB24" s="685"/>
      <c r="DC24" s="701"/>
      <c r="DD24" s="697">
        <v>1511186</v>
      </c>
      <c r="DE24" s="670"/>
      <c r="DF24" s="670"/>
      <c r="DG24" s="670"/>
      <c r="DH24" s="670"/>
      <c r="DI24" s="670"/>
      <c r="DJ24" s="670"/>
      <c r="DK24" s="698"/>
      <c r="DL24" s="697">
        <v>1436644</v>
      </c>
      <c r="DM24" s="670"/>
      <c r="DN24" s="670"/>
      <c r="DO24" s="670"/>
      <c r="DP24" s="670"/>
      <c r="DQ24" s="670"/>
      <c r="DR24" s="670"/>
      <c r="DS24" s="670"/>
      <c r="DT24" s="670"/>
      <c r="DU24" s="670"/>
      <c r="DV24" s="698"/>
      <c r="DW24" s="699">
        <v>40.6</v>
      </c>
      <c r="DX24" s="685"/>
      <c r="DY24" s="685"/>
      <c r="DZ24" s="685"/>
      <c r="EA24" s="685"/>
      <c r="EB24" s="685"/>
      <c r="EC24" s="700"/>
    </row>
    <row r="25" spans="2:133" ht="11.25" customHeight="1" x14ac:dyDescent="0.15">
      <c r="B25" s="619" t="s">
        <v>296</v>
      </c>
      <c r="C25" s="620"/>
      <c r="D25" s="620"/>
      <c r="E25" s="620"/>
      <c r="F25" s="620"/>
      <c r="G25" s="620"/>
      <c r="H25" s="620"/>
      <c r="I25" s="620"/>
      <c r="J25" s="620"/>
      <c r="K25" s="620"/>
      <c r="L25" s="620"/>
      <c r="M25" s="620"/>
      <c r="N25" s="620"/>
      <c r="O25" s="620"/>
      <c r="P25" s="620"/>
      <c r="Q25" s="621"/>
      <c r="R25" s="622">
        <v>210188</v>
      </c>
      <c r="S25" s="623"/>
      <c r="T25" s="623"/>
      <c r="U25" s="623"/>
      <c r="V25" s="623"/>
      <c r="W25" s="623"/>
      <c r="X25" s="623"/>
      <c r="Y25" s="624"/>
      <c r="Z25" s="648">
        <v>3.3</v>
      </c>
      <c r="AA25" s="648"/>
      <c r="AB25" s="648"/>
      <c r="AC25" s="648"/>
      <c r="AD25" s="649" t="s">
        <v>129</v>
      </c>
      <c r="AE25" s="649"/>
      <c r="AF25" s="649"/>
      <c r="AG25" s="649"/>
      <c r="AH25" s="649"/>
      <c r="AI25" s="649"/>
      <c r="AJ25" s="649"/>
      <c r="AK25" s="649"/>
      <c r="AL25" s="625" t="s">
        <v>129</v>
      </c>
      <c r="AM25" s="626"/>
      <c r="AN25" s="626"/>
      <c r="AO25" s="650"/>
      <c r="AP25" s="619" t="s">
        <v>297</v>
      </c>
      <c r="AQ25" s="695"/>
      <c r="AR25" s="695"/>
      <c r="AS25" s="695"/>
      <c r="AT25" s="695"/>
      <c r="AU25" s="695"/>
      <c r="AV25" s="695"/>
      <c r="AW25" s="695"/>
      <c r="AX25" s="695"/>
      <c r="AY25" s="695"/>
      <c r="AZ25" s="695"/>
      <c r="BA25" s="695"/>
      <c r="BB25" s="695"/>
      <c r="BC25" s="695"/>
      <c r="BD25" s="695"/>
      <c r="BE25" s="695"/>
      <c r="BF25" s="696"/>
      <c r="BG25" s="622" t="s">
        <v>129</v>
      </c>
      <c r="BH25" s="623"/>
      <c r="BI25" s="623"/>
      <c r="BJ25" s="623"/>
      <c r="BK25" s="623"/>
      <c r="BL25" s="623"/>
      <c r="BM25" s="623"/>
      <c r="BN25" s="624"/>
      <c r="BO25" s="648" t="s">
        <v>129</v>
      </c>
      <c r="BP25" s="648"/>
      <c r="BQ25" s="648"/>
      <c r="BR25" s="648"/>
      <c r="BS25" s="649" t="s">
        <v>129</v>
      </c>
      <c r="BT25" s="649"/>
      <c r="BU25" s="649"/>
      <c r="BV25" s="649"/>
      <c r="BW25" s="649"/>
      <c r="BX25" s="649"/>
      <c r="BY25" s="649"/>
      <c r="BZ25" s="649"/>
      <c r="CA25" s="649"/>
      <c r="CB25" s="694"/>
      <c r="CD25" s="619" t="s">
        <v>298</v>
      </c>
      <c r="CE25" s="620"/>
      <c r="CF25" s="620"/>
      <c r="CG25" s="620"/>
      <c r="CH25" s="620"/>
      <c r="CI25" s="620"/>
      <c r="CJ25" s="620"/>
      <c r="CK25" s="620"/>
      <c r="CL25" s="620"/>
      <c r="CM25" s="620"/>
      <c r="CN25" s="620"/>
      <c r="CO25" s="620"/>
      <c r="CP25" s="620"/>
      <c r="CQ25" s="621"/>
      <c r="CR25" s="622">
        <v>965189</v>
      </c>
      <c r="CS25" s="632"/>
      <c r="CT25" s="632"/>
      <c r="CU25" s="632"/>
      <c r="CV25" s="632"/>
      <c r="CW25" s="632"/>
      <c r="CX25" s="632"/>
      <c r="CY25" s="633"/>
      <c r="CZ25" s="625">
        <v>15.9</v>
      </c>
      <c r="DA25" s="634"/>
      <c r="DB25" s="634"/>
      <c r="DC25" s="635"/>
      <c r="DD25" s="628">
        <v>902141</v>
      </c>
      <c r="DE25" s="632"/>
      <c r="DF25" s="632"/>
      <c r="DG25" s="632"/>
      <c r="DH25" s="632"/>
      <c r="DI25" s="632"/>
      <c r="DJ25" s="632"/>
      <c r="DK25" s="633"/>
      <c r="DL25" s="628">
        <v>832160</v>
      </c>
      <c r="DM25" s="632"/>
      <c r="DN25" s="632"/>
      <c r="DO25" s="632"/>
      <c r="DP25" s="632"/>
      <c r="DQ25" s="632"/>
      <c r="DR25" s="632"/>
      <c r="DS25" s="632"/>
      <c r="DT25" s="632"/>
      <c r="DU25" s="632"/>
      <c r="DV25" s="633"/>
      <c r="DW25" s="625">
        <v>23.5</v>
      </c>
      <c r="DX25" s="634"/>
      <c r="DY25" s="634"/>
      <c r="DZ25" s="634"/>
      <c r="EA25" s="634"/>
      <c r="EB25" s="634"/>
      <c r="EC25" s="656"/>
    </row>
    <row r="26" spans="2:133" ht="11.25" customHeight="1" x14ac:dyDescent="0.15">
      <c r="B26" s="619" t="s">
        <v>299</v>
      </c>
      <c r="C26" s="620"/>
      <c r="D26" s="620"/>
      <c r="E26" s="620"/>
      <c r="F26" s="620"/>
      <c r="G26" s="620"/>
      <c r="H26" s="620"/>
      <c r="I26" s="620"/>
      <c r="J26" s="620"/>
      <c r="K26" s="620"/>
      <c r="L26" s="620"/>
      <c r="M26" s="620"/>
      <c r="N26" s="620"/>
      <c r="O26" s="620"/>
      <c r="P26" s="620"/>
      <c r="Q26" s="621"/>
      <c r="R26" s="622" t="s">
        <v>129</v>
      </c>
      <c r="S26" s="623"/>
      <c r="T26" s="623"/>
      <c r="U26" s="623"/>
      <c r="V26" s="623"/>
      <c r="W26" s="623"/>
      <c r="X26" s="623"/>
      <c r="Y26" s="624"/>
      <c r="Z26" s="648" t="s">
        <v>129</v>
      </c>
      <c r="AA26" s="648"/>
      <c r="AB26" s="648"/>
      <c r="AC26" s="648"/>
      <c r="AD26" s="649" t="s">
        <v>129</v>
      </c>
      <c r="AE26" s="649"/>
      <c r="AF26" s="649"/>
      <c r="AG26" s="649"/>
      <c r="AH26" s="649"/>
      <c r="AI26" s="649"/>
      <c r="AJ26" s="649"/>
      <c r="AK26" s="649"/>
      <c r="AL26" s="625" t="s">
        <v>129</v>
      </c>
      <c r="AM26" s="626"/>
      <c r="AN26" s="626"/>
      <c r="AO26" s="650"/>
      <c r="AP26" s="619" t="s">
        <v>300</v>
      </c>
      <c r="AQ26" s="695"/>
      <c r="AR26" s="695"/>
      <c r="AS26" s="695"/>
      <c r="AT26" s="695"/>
      <c r="AU26" s="695"/>
      <c r="AV26" s="695"/>
      <c r="AW26" s="695"/>
      <c r="AX26" s="695"/>
      <c r="AY26" s="695"/>
      <c r="AZ26" s="695"/>
      <c r="BA26" s="695"/>
      <c r="BB26" s="695"/>
      <c r="BC26" s="695"/>
      <c r="BD26" s="695"/>
      <c r="BE26" s="695"/>
      <c r="BF26" s="696"/>
      <c r="BG26" s="622" t="s">
        <v>129</v>
      </c>
      <c r="BH26" s="623"/>
      <c r="BI26" s="623"/>
      <c r="BJ26" s="623"/>
      <c r="BK26" s="623"/>
      <c r="BL26" s="623"/>
      <c r="BM26" s="623"/>
      <c r="BN26" s="624"/>
      <c r="BO26" s="648" t="s">
        <v>129</v>
      </c>
      <c r="BP26" s="648"/>
      <c r="BQ26" s="648"/>
      <c r="BR26" s="648"/>
      <c r="BS26" s="649" t="s">
        <v>129</v>
      </c>
      <c r="BT26" s="649"/>
      <c r="BU26" s="649"/>
      <c r="BV26" s="649"/>
      <c r="BW26" s="649"/>
      <c r="BX26" s="649"/>
      <c r="BY26" s="649"/>
      <c r="BZ26" s="649"/>
      <c r="CA26" s="649"/>
      <c r="CB26" s="694"/>
      <c r="CD26" s="619" t="s">
        <v>301</v>
      </c>
      <c r="CE26" s="620"/>
      <c r="CF26" s="620"/>
      <c r="CG26" s="620"/>
      <c r="CH26" s="620"/>
      <c r="CI26" s="620"/>
      <c r="CJ26" s="620"/>
      <c r="CK26" s="620"/>
      <c r="CL26" s="620"/>
      <c r="CM26" s="620"/>
      <c r="CN26" s="620"/>
      <c r="CO26" s="620"/>
      <c r="CP26" s="620"/>
      <c r="CQ26" s="621"/>
      <c r="CR26" s="622">
        <v>568826</v>
      </c>
      <c r="CS26" s="623"/>
      <c r="CT26" s="623"/>
      <c r="CU26" s="623"/>
      <c r="CV26" s="623"/>
      <c r="CW26" s="623"/>
      <c r="CX26" s="623"/>
      <c r="CY26" s="624"/>
      <c r="CZ26" s="625">
        <v>9.4</v>
      </c>
      <c r="DA26" s="634"/>
      <c r="DB26" s="634"/>
      <c r="DC26" s="635"/>
      <c r="DD26" s="628">
        <v>528808</v>
      </c>
      <c r="DE26" s="623"/>
      <c r="DF26" s="623"/>
      <c r="DG26" s="623"/>
      <c r="DH26" s="623"/>
      <c r="DI26" s="623"/>
      <c r="DJ26" s="623"/>
      <c r="DK26" s="624"/>
      <c r="DL26" s="628" t="s">
        <v>129</v>
      </c>
      <c r="DM26" s="623"/>
      <c r="DN26" s="623"/>
      <c r="DO26" s="623"/>
      <c r="DP26" s="623"/>
      <c r="DQ26" s="623"/>
      <c r="DR26" s="623"/>
      <c r="DS26" s="623"/>
      <c r="DT26" s="623"/>
      <c r="DU26" s="623"/>
      <c r="DV26" s="624"/>
      <c r="DW26" s="625" t="s">
        <v>129</v>
      </c>
      <c r="DX26" s="634"/>
      <c r="DY26" s="634"/>
      <c r="DZ26" s="634"/>
      <c r="EA26" s="634"/>
      <c r="EB26" s="634"/>
      <c r="EC26" s="656"/>
    </row>
    <row r="27" spans="2:133" ht="11.25" customHeight="1" x14ac:dyDescent="0.15">
      <c r="B27" s="619" t="s">
        <v>302</v>
      </c>
      <c r="C27" s="620"/>
      <c r="D27" s="620"/>
      <c r="E27" s="620"/>
      <c r="F27" s="620"/>
      <c r="G27" s="620"/>
      <c r="H27" s="620"/>
      <c r="I27" s="620"/>
      <c r="J27" s="620"/>
      <c r="K27" s="620"/>
      <c r="L27" s="620"/>
      <c r="M27" s="620"/>
      <c r="N27" s="620"/>
      <c r="O27" s="620"/>
      <c r="P27" s="620"/>
      <c r="Q27" s="621"/>
      <c r="R27" s="622">
        <v>3744877</v>
      </c>
      <c r="S27" s="623"/>
      <c r="T27" s="623"/>
      <c r="U27" s="623"/>
      <c r="V27" s="623"/>
      <c r="W27" s="623"/>
      <c r="X27" s="623"/>
      <c r="Y27" s="624"/>
      <c r="Z27" s="648">
        <v>59</v>
      </c>
      <c r="AA27" s="648"/>
      <c r="AB27" s="648"/>
      <c r="AC27" s="648"/>
      <c r="AD27" s="649">
        <v>3534689</v>
      </c>
      <c r="AE27" s="649"/>
      <c r="AF27" s="649"/>
      <c r="AG27" s="649"/>
      <c r="AH27" s="649"/>
      <c r="AI27" s="649"/>
      <c r="AJ27" s="649"/>
      <c r="AK27" s="649"/>
      <c r="AL27" s="625">
        <v>99.800003051757813</v>
      </c>
      <c r="AM27" s="626"/>
      <c r="AN27" s="626"/>
      <c r="AO27" s="650"/>
      <c r="AP27" s="619" t="s">
        <v>303</v>
      </c>
      <c r="AQ27" s="620"/>
      <c r="AR27" s="620"/>
      <c r="AS27" s="620"/>
      <c r="AT27" s="620"/>
      <c r="AU27" s="620"/>
      <c r="AV27" s="620"/>
      <c r="AW27" s="620"/>
      <c r="AX27" s="620"/>
      <c r="AY27" s="620"/>
      <c r="AZ27" s="620"/>
      <c r="BA27" s="620"/>
      <c r="BB27" s="620"/>
      <c r="BC27" s="620"/>
      <c r="BD27" s="620"/>
      <c r="BE27" s="620"/>
      <c r="BF27" s="621"/>
      <c r="BG27" s="622">
        <v>837518</v>
      </c>
      <c r="BH27" s="623"/>
      <c r="BI27" s="623"/>
      <c r="BJ27" s="623"/>
      <c r="BK27" s="623"/>
      <c r="BL27" s="623"/>
      <c r="BM27" s="623"/>
      <c r="BN27" s="624"/>
      <c r="BO27" s="648">
        <v>100</v>
      </c>
      <c r="BP27" s="648"/>
      <c r="BQ27" s="648"/>
      <c r="BR27" s="648"/>
      <c r="BS27" s="649" t="s">
        <v>129</v>
      </c>
      <c r="BT27" s="649"/>
      <c r="BU27" s="649"/>
      <c r="BV27" s="649"/>
      <c r="BW27" s="649"/>
      <c r="BX27" s="649"/>
      <c r="BY27" s="649"/>
      <c r="BZ27" s="649"/>
      <c r="CA27" s="649"/>
      <c r="CB27" s="694"/>
      <c r="CD27" s="619" t="s">
        <v>304</v>
      </c>
      <c r="CE27" s="620"/>
      <c r="CF27" s="620"/>
      <c r="CG27" s="620"/>
      <c r="CH27" s="620"/>
      <c r="CI27" s="620"/>
      <c r="CJ27" s="620"/>
      <c r="CK27" s="620"/>
      <c r="CL27" s="620"/>
      <c r="CM27" s="620"/>
      <c r="CN27" s="620"/>
      <c r="CO27" s="620"/>
      <c r="CP27" s="620"/>
      <c r="CQ27" s="621"/>
      <c r="CR27" s="622">
        <v>564859</v>
      </c>
      <c r="CS27" s="632"/>
      <c r="CT27" s="632"/>
      <c r="CU27" s="632"/>
      <c r="CV27" s="632"/>
      <c r="CW27" s="632"/>
      <c r="CX27" s="632"/>
      <c r="CY27" s="633"/>
      <c r="CZ27" s="625">
        <v>9.3000000000000007</v>
      </c>
      <c r="DA27" s="634"/>
      <c r="DB27" s="634"/>
      <c r="DC27" s="635"/>
      <c r="DD27" s="628">
        <v>140328</v>
      </c>
      <c r="DE27" s="632"/>
      <c r="DF27" s="632"/>
      <c r="DG27" s="632"/>
      <c r="DH27" s="632"/>
      <c r="DI27" s="632"/>
      <c r="DJ27" s="632"/>
      <c r="DK27" s="633"/>
      <c r="DL27" s="628">
        <v>135767</v>
      </c>
      <c r="DM27" s="632"/>
      <c r="DN27" s="632"/>
      <c r="DO27" s="632"/>
      <c r="DP27" s="632"/>
      <c r="DQ27" s="632"/>
      <c r="DR27" s="632"/>
      <c r="DS27" s="632"/>
      <c r="DT27" s="632"/>
      <c r="DU27" s="632"/>
      <c r="DV27" s="633"/>
      <c r="DW27" s="625">
        <v>3.8</v>
      </c>
      <c r="DX27" s="634"/>
      <c r="DY27" s="634"/>
      <c r="DZ27" s="634"/>
      <c r="EA27" s="634"/>
      <c r="EB27" s="634"/>
      <c r="EC27" s="656"/>
    </row>
    <row r="28" spans="2:133" ht="11.25" customHeight="1" x14ac:dyDescent="0.15">
      <c r="B28" s="619" t="s">
        <v>305</v>
      </c>
      <c r="C28" s="620"/>
      <c r="D28" s="620"/>
      <c r="E28" s="620"/>
      <c r="F28" s="620"/>
      <c r="G28" s="620"/>
      <c r="H28" s="620"/>
      <c r="I28" s="620"/>
      <c r="J28" s="620"/>
      <c r="K28" s="620"/>
      <c r="L28" s="620"/>
      <c r="M28" s="620"/>
      <c r="N28" s="620"/>
      <c r="O28" s="620"/>
      <c r="P28" s="620"/>
      <c r="Q28" s="621"/>
      <c r="R28" s="622">
        <v>754</v>
      </c>
      <c r="S28" s="623"/>
      <c r="T28" s="623"/>
      <c r="U28" s="623"/>
      <c r="V28" s="623"/>
      <c r="W28" s="623"/>
      <c r="X28" s="623"/>
      <c r="Y28" s="624"/>
      <c r="Z28" s="648">
        <v>0</v>
      </c>
      <c r="AA28" s="648"/>
      <c r="AB28" s="648"/>
      <c r="AC28" s="648"/>
      <c r="AD28" s="649">
        <v>754</v>
      </c>
      <c r="AE28" s="649"/>
      <c r="AF28" s="649"/>
      <c r="AG28" s="649"/>
      <c r="AH28" s="649"/>
      <c r="AI28" s="649"/>
      <c r="AJ28" s="649"/>
      <c r="AK28" s="649"/>
      <c r="AL28" s="625">
        <v>0</v>
      </c>
      <c r="AM28" s="626"/>
      <c r="AN28" s="626"/>
      <c r="AO28" s="650"/>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8"/>
      <c r="BP28" s="648"/>
      <c r="BQ28" s="648"/>
      <c r="BR28" s="648"/>
      <c r="BS28" s="628"/>
      <c r="BT28" s="623"/>
      <c r="BU28" s="623"/>
      <c r="BV28" s="623"/>
      <c r="BW28" s="623"/>
      <c r="BX28" s="623"/>
      <c r="BY28" s="623"/>
      <c r="BZ28" s="623"/>
      <c r="CA28" s="623"/>
      <c r="CB28" s="661"/>
      <c r="CD28" s="619" t="s">
        <v>306</v>
      </c>
      <c r="CE28" s="620"/>
      <c r="CF28" s="620"/>
      <c r="CG28" s="620"/>
      <c r="CH28" s="620"/>
      <c r="CI28" s="620"/>
      <c r="CJ28" s="620"/>
      <c r="CK28" s="620"/>
      <c r="CL28" s="620"/>
      <c r="CM28" s="620"/>
      <c r="CN28" s="620"/>
      <c r="CO28" s="620"/>
      <c r="CP28" s="620"/>
      <c r="CQ28" s="621"/>
      <c r="CR28" s="622">
        <v>468717</v>
      </c>
      <c r="CS28" s="623"/>
      <c r="CT28" s="623"/>
      <c r="CU28" s="623"/>
      <c r="CV28" s="623"/>
      <c r="CW28" s="623"/>
      <c r="CX28" s="623"/>
      <c r="CY28" s="624"/>
      <c r="CZ28" s="625">
        <v>7.7</v>
      </c>
      <c r="DA28" s="634"/>
      <c r="DB28" s="634"/>
      <c r="DC28" s="635"/>
      <c r="DD28" s="628">
        <v>468717</v>
      </c>
      <c r="DE28" s="623"/>
      <c r="DF28" s="623"/>
      <c r="DG28" s="623"/>
      <c r="DH28" s="623"/>
      <c r="DI28" s="623"/>
      <c r="DJ28" s="623"/>
      <c r="DK28" s="624"/>
      <c r="DL28" s="628">
        <v>468717</v>
      </c>
      <c r="DM28" s="623"/>
      <c r="DN28" s="623"/>
      <c r="DO28" s="623"/>
      <c r="DP28" s="623"/>
      <c r="DQ28" s="623"/>
      <c r="DR28" s="623"/>
      <c r="DS28" s="623"/>
      <c r="DT28" s="623"/>
      <c r="DU28" s="623"/>
      <c r="DV28" s="624"/>
      <c r="DW28" s="625">
        <v>13.2</v>
      </c>
      <c r="DX28" s="634"/>
      <c r="DY28" s="634"/>
      <c r="DZ28" s="634"/>
      <c r="EA28" s="634"/>
      <c r="EB28" s="634"/>
      <c r="EC28" s="656"/>
    </row>
    <row r="29" spans="2:133" ht="11.25" customHeight="1" x14ac:dyDescent="0.15">
      <c r="B29" s="619" t="s">
        <v>307</v>
      </c>
      <c r="C29" s="620"/>
      <c r="D29" s="620"/>
      <c r="E29" s="620"/>
      <c r="F29" s="620"/>
      <c r="G29" s="620"/>
      <c r="H29" s="620"/>
      <c r="I29" s="620"/>
      <c r="J29" s="620"/>
      <c r="K29" s="620"/>
      <c r="L29" s="620"/>
      <c r="M29" s="620"/>
      <c r="N29" s="620"/>
      <c r="O29" s="620"/>
      <c r="P29" s="620"/>
      <c r="Q29" s="621"/>
      <c r="R29" s="622">
        <v>22898</v>
      </c>
      <c r="S29" s="623"/>
      <c r="T29" s="623"/>
      <c r="U29" s="623"/>
      <c r="V29" s="623"/>
      <c r="W29" s="623"/>
      <c r="X29" s="623"/>
      <c r="Y29" s="624"/>
      <c r="Z29" s="648">
        <v>0.4</v>
      </c>
      <c r="AA29" s="648"/>
      <c r="AB29" s="648"/>
      <c r="AC29" s="648"/>
      <c r="AD29" s="649" t="s">
        <v>129</v>
      </c>
      <c r="AE29" s="649"/>
      <c r="AF29" s="649"/>
      <c r="AG29" s="649"/>
      <c r="AH29" s="649"/>
      <c r="AI29" s="649"/>
      <c r="AJ29" s="649"/>
      <c r="AK29" s="649"/>
      <c r="AL29" s="625" t="s">
        <v>129</v>
      </c>
      <c r="AM29" s="626"/>
      <c r="AN29" s="626"/>
      <c r="AO29" s="650"/>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8"/>
      <c r="BP29" s="648"/>
      <c r="BQ29" s="648"/>
      <c r="BR29" s="648"/>
      <c r="BS29" s="649"/>
      <c r="BT29" s="649"/>
      <c r="BU29" s="649"/>
      <c r="BV29" s="649"/>
      <c r="BW29" s="649"/>
      <c r="BX29" s="649"/>
      <c r="BY29" s="649"/>
      <c r="BZ29" s="649"/>
      <c r="CA29" s="649"/>
      <c r="CB29" s="694"/>
      <c r="CD29" s="642" t="s">
        <v>308</v>
      </c>
      <c r="CE29" s="643"/>
      <c r="CF29" s="619" t="s">
        <v>71</v>
      </c>
      <c r="CG29" s="620"/>
      <c r="CH29" s="620"/>
      <c r="CI29" s="620"/>
      <c r="CJ29" s="620"/>
      <c r="CK29" s="620"/>
      <c r="CL29" s="620"/>
      <c r="CM29" s="620"/>
      <c r="CN29" s="620"/>
      <c r="CO29" s="620"/>
      <c r="CP29" s="620"/>
      <c r="CQ29" s="621"/>
      <c r="CR29" s="622">
        <v>468717</v>
      </c>
      <c r="CS29" s="632"/>
      <c r="CT29" s="632"/>
      <c r="CU29" s="632"/>
      <c r="CV29" s="632"/>
      <c r="CW29" s="632"/>
      <c r="CX29" s="632"/>
      <c r="CY29" s="633"/>
      <c r="CZ29" s="625">
        <v>7.7</v>
      </c>
      <c r="DA29" s="634"/>
      <c r="DB29" s="634"/>
      <c r="DC29" s="635"/>
      <c r="DD29" s="628">
        <v>468717</v>
      </c>
      <c r="DE29" s="632"/>
      <c r="DF29" s="632"/>
      <c r="DG29" s="632"/>
      <c r="DH29" s="632"/>
      <c r="DI29" s="632"/>
      <c r="DJ29" s="632"/>
      <c r="DK29" s="633"/>
      <c r="DL29" s="628">
        <v>468717</v>
      </c>
      <c r="DM29" s="632"/>
      <c r="DN29" s="632"/>
      <c r="DO29" s="632"/>
      <c r="DP29" s="632"/>
      <c r="DQ29" s="632"/>
      <c r="DR29" s="632"/>
      <c r="DS29" s="632"/>
      <c r="DT29" s="632"/>
      <c r="DU29" s="632"/>
      <c r="DV29" s="633"/>
      <c r="DW29" s="625">
        <v>13.2</v>
      </c>
      <c r="DX29" s="634"/>
      <c r="DY29" s="634"/>
      <c r="DZ29" s="634"/>
      <c r="EA29" s="634"/>
      <c r="EB29" s="634"/>
      <c r="EC29" s="656"/>
    </row>
    <row r="30" spans="2:133" ht="11.25" customHeight="1" x14ac:dyDescent="0.15">
      <c r="B30" s="619" t="s">
        <v>309</v>
      </c>
      <c r="C30" s="620"/>
      <c r="D30" s="620"/>
      <c r="E30" s="620"/>
      <c r="F30" s="620"/>
      <c r="G30" s="620"/>
      <c r="H30" s="620"/>
      <c r="I30" s="620"/>
      <c r="J30" s="620"/>
      <c r="K30" s="620"/>
      <c r="L30" s="620"/>
      <c r="M30" s="620"/>
      <c r="N30" s="620"/>
      <c r="O30" s="620"/>
      <c r="P30" s="620"/>
      <c r="Q30" s="621"/>
      <c r="R30" s="622">
        <v>24043</v>
      </c>
      <c r="S30" s="623"/>
      <c r="T30" s="623"/>
      <c r="U30" s="623"/>
      <c r="V30" s="623"/>
      <c r="W30" s="623"/>
      <c r="X30" s="623"/>
      <c r="Y30" s="624"/>
      <c r="Z30" s="648">
        <v>0.4</v>
      </c>
      <c r="AA30" s="648"/>
      <c r="AB30" s="648"/>
      <c r="AC30" s="648"/>
      <c r="AD30" s="649">
        <v>5942</v>
      </c>
      <c r="AE30" s="649"/>
      <c r="AF30" s="649"/>
      <c r="AG30" s="649"/>
      <c r="AH30" s="649"/>
      <c r="AI30" s="649"/>
      <c r="AJ30" s="649"/>
      <c r="AK30" s="649"/>
      <c r="AL30" s="625">
        <v>0.2</v>
      </c>
      <c r="AM30" s="626"/>
      <c r="AN30" s="626"/>
      <c r="AO30" s="650"/>
      <c r="AP30" s="675" t="s">
        <v>227</v>
      </c>
      <c r="AQ30" s="676"/>
      <c r="AR30" s="676"/>
      <c r="AS30" s="676"/>
      <c r="AT30" s="676"/>
      <c r="AU30" s="676"/>
      <c r="AV30" s="676"/>
      <c r="AW30" s="676"/>
      <c r="AX30" s="676"/>
      <c r="AY30" s="676"/>
      <c r="AZ30" s="676"/>
      <c r="BA30" s="676"/>
      <c r="BB30" s="676"/>
      <c r="BC30" s="676"/>
      <c r="BD30" s="676"/>
      <c r="BE30" s="676"/>
      <c r="BF30" s="677"/>
      <c r="BG30" s="675" t="s">
        <v>310</v>
      </c>
      <c r="BH30" s="692"/>
      <c r="BI30" s="692"/>
      <c r="BJ30" s="692"/>
      <c r="BK30" s="692"/>
      <c r="BL30" s="692"/>
      <c r="BM30" s="692"/>
      <c r="BN30" s="692"/>
      <c r="BO30" s="692"/>
      <c r="BP30" s="692"/>
      <c r="BQ30" s="693"/>
      <c r="BR30" s="675" t="s">
        <v>311</v>
      </c>
      <c r="BS30" s="692"/>
      <c r="BT30" s="692"/>
      <c r="BU30" s="692"/>
      <c r="BV30" s="692"/>
      <c r="BW30" s="692"/>
      <c r="BX30" s="692"/>
      <c r="BY30" s="692"/>
      <c r="BZ30" s="692"/>
      <c r="CA30" s="692"/>
      <c r="CB30" s="693"/>
      <c r="CD30" s="644"/>
      <c r="CE30" s="645"/>
      <c r="CF30" s="619" t="s">
        <v>312</v>
      </c>
      <c r="CG30" s="620"/>
      <c r="CH30" s="620"/>
      <c r="CI30" s="620"/>
      <c r="CJ30" s="620"/>
      <c r="CK30" s="620"/>
      <c r="CL30" s="620"/>
      <c r="CM30" s="620"/>
      <c r="CN30" s="620"/>
      <c r="CO30" s="620"/>
      <c r="CP30" s="620"/>
      <c r="CQ30" s="621"/>
      <c r="CR30" s="622">
        <v>452787</v>
      </c>
      <c r="CS30" s="623"/>
      <c r="CT30" s="623"/>
      <c r="CU30" s="623"/>
      <c r="CV30" s="623"/>
      <c r="CW30" s="623"/>
      <c r="CX30" s="623"/>
      <c r="CY30" s="624"/>
      <c r="CZ30" s="625">
        <v>7.5</v>
      </c>
      <c r="DA30" s="634"/>
      <c r="DB30" s="634"/>
      <c r="DC30" s="635"/>
      <c r="DD30" s="628">
        <v>452787</v>
      </c>
      <c r="DE30" s="623"/>
      <c r="DF30" s="623"/>
      <c r="DG30" s="623"/>
      <c r="DH30" s="623"/>
      <c r="DI30" s="623"/>
      <c r="DJ30" s="623"/>
      <c r="DK30" s="624"/>
      <c r="DL30" s="628">
        <v>452787</v>
      </c>
      <c r="DM30" s="623"/>
      <c r="DN30" s="623"/>
      <c r="DO30" s="623"/>
      <c r="DP30" s="623"/>
      <c r="DQ30" s="623"/>
      <c r="DR30" s="623"/>
      <c r="DS30" s="623"/>
      <c r="DT30" s="623"/>
      <c r="DU30" s="623"/>
      <c r="DV30" s="624"/>
      <c r="DW30" s="625">
        <v>12.8</v>
      </c>
      <c r="DX30" s="634"/>
      <c r="DY30" s="634"/>
      <c r="DZ30" s="634"/>
      <c r="EA30" s="634"/>
      <c r="EB30" s="634"/>
      <c r="EC30" s="656"/>
    </row>
    <row r="31" spans="2:133" ht="11.25" customHeight="1" x14ac:dyDescent="0.15">
      <c r="B31" s="619" t="s">
        <v>313</v>
      </c>
      <c r="C31" s="620"/>
      <c r="D31" s="620"/>
      <c r="E31" s="620"/>
      <c r="F31" s="620"/>
      <c r="G31" s="620"/>
      <c r="H31" s="620"/>
      <c r="I31" s="620"/>
      <c r="J31" s="620"/>
      <c r="K31" s="620"/>
      <c r="L31" s="620"/>
      <c r="M31" s="620"/>
      <c r="N31" s="620"/>
      <c r="O31" s="620"/>
      <c r="P31" s="620"/>
      <c r="Q31" s="621"/>
      <c r="R31" s="622">
        <v>24008</v>
      </c>
      <c r="S31" s="623"/>
      <c r="T31" s="623"/>
      <c r="U31" s="623"/>
      <c r="V31" s="623"/>
      <c r="W31" s="623"/>
      <c r="X31" s="623"/>
      <c r="Y31" s="624"/>
      <c r="Z31" s="648">
        <v>0.4</v>
      </c>
      <c r="AA31" s="648"/>
      <c r="AB31" s="648"/>
      <c r="AC31" s="648"/>
      <c r="AD31" s="649" t="s">
        <v>129</v>
      </c>
      <c r="AE31" s="649"/>
      <c r="AF31" s="649"/>
      <c r="AG31" s="649"/>
      <c r="AH31" s="649"/>
      <c r="AI31" s="649"/>
      <c r="AJ31" s="649"/>
      <c r="AK31" s="649"/>
      <c r="AL31" s="625" t="s">
        <v>129</v>
      </c>
      <c r="AM31" s="626"/>
      <c r="AN31" s="626"/>
      <c r="AO31" s="650"/>
      <c r="AP31" s="687" t="s">
        <v>314</v>
      </c>
      <c r="AQ31" s="688"/>
      <c r="AR31" s="688"/>
      <c r="AS31" s="688"/>
      <c r="AT31" s="689" t="s">
        <v>315</v>
      </c>
      <c r="AU31" s="356"/>
      <c r="AV31" s="356"/>
      <c r="AW31" s="356"/>
      <c r="AX31" s="672" t="s">
        <v>190</v>
      </c>
      <c r="AY31" s="673"/>
      <c r="AZ31" s="673"/>
      <c r="BA31" s="673"/>
      <c r="BB31" s="673"/>
      <c r="BC31" s="673"/>
      <c r="BD31" s="673"/>
      <c r="BE31" s="673"/>
      <c r="BF31" s="674"/>
      <c r="BG31" s="683">
        <v>99</v>
      </c>
      <c r="BH31" s="684"/>
      <c r="BI31" s="684"/>
      <c r="BJ31" s="684"/>
      <c r="BK31" s="684"/>
      <c r="BL31" s="684"/>
      <c r="BM31" s="685">
        <v>97.6</v>
      </c>
      <c r="BN31" s="684"/>
      <c r="BO31" s="684"/>
      <c r="BP31" s="684"/>
      <c r="BQ31" s="686"/>
      <c r="BR31" s="683">
        <v>98.5</v>
      </c>
      <c r="BS31" s="684"/>
      <c r="BT31" s="684"/>
      <c r="BU31" s="684"/>
      <c r="BV31" s="684"/>
      <c r="BW31" s="684"/>
      <c r="BX31" s="685">
        <v>96.8</v>
      </c>
      <c r="BY31" s="684"/>
      <c r="BZ31" s="684"/>
      <c r="CA31" s="684"/>
      <c r="CB31" s="686"/>
      <c r="CD31" s="644"/>
      <c r="CE31" s="645"/>
      <c r="CF31" s="619" t="s">
        <v>316</v>
      </c>
      <c r="CG31" s="620"/>
      <c r="CH31" s="620"/>
      <c r="CI31" s="620"/>
      <c r="CJ31" s="620"/>
      <c r="CK31" s="620"/>
      <c r="CL31" s="620"/>
      <c r="CM31" s="620"/>
      <c r="CN31" s="620"/>
      <c r="CO31" s="620"/>
      <c r="CP31" s="620"/>
      <c r="CQ31" s="621"/>
      <c r="CR31" s="622">
        <v>15930</v>
      </c>
      <c r="CS31" s="632"/>
      <c r="CT31" s="632"/>
      <c r="CU31" s="632"/>
      <c r="CV31" s="632"/>
      <c r="CW31" s="632"/>
      <c r="CX31" s="632"/>
      <c r="CY31" s="633"/>
      <c r="CZ31" s="625">
        <v>0.3</v>
      </c>
      <c r="DA31" s="634"/>
      <c r="DB31" s="634"/>
      <c r="DC31" s="635"/>
      <c r="DD31" s="628">
        <v>15930</v>
      </c>
      <c r="DE31" s="632"/>
      <c r="DF31" s="632"/>
      <c r="DG31" s="632"/>
      <c r="DH31" s="632"/>
      <c r="DI31" s="632"/>
      <c r="DJ31" s="632"/>
      <c r="DK31" s="633"/>
      <c r="DL31" s="628">
        <v>15930</v>
      </c>
      <c r="DM31" s="632"/>
      <c r="DN31" s="632"/>
      <c r="DO31" s="632"/>
      <c r="DP31" s="632"/>
      <c r="DQ31" s="632"/>
      <c r="DR31" s="632"/>
      <c r="DS31" s="632"/>
      <c r="DT31" s="632"/>
      <c r="DU31" s="632"/>
      <c r="DV31" s="633"/>
      <c r="DW31" s="625">
        <v>0.4</v>
      </c>
      <c r="DX31" s="634"/>
      <c r="DY31" s="634"/>
      <c r="DZ31" s="634"/>
      <c r="EA31" s="634"/>
      <c r="EB31" s="634"/>
      <c r="EC31" s="656"/>
    </row>
    <row r="32" spans="2:133" ht="11.25" customHeight="1" x14ac:dyDescent="0.15">
      <c r="B32" s="619" t="s">
        <v>317</v>
      </c>
      <c r="C32" s="620"/>
      <c r="D32" s="620"/>
      <c r="E32" s="620"/>
      <c r="F32" s="620"/>
      <c r="G32" s="620"/>
      <c r="H32" s="620"/>
      <c r="I32" s="620"/>
      <c r="J32" s="620"/>
      <c r="K32" s="620"/>
      <c r="L32" s="620"/>
      <c r="M32" s="620"/>
      <c r="N32" s="620"/>
      <c r="O32" s="620"/>
      <c r="P32" s="620"/>
      <c r="Q32" s="621"/>
      <c r="R32" s="622">
        <v>1002452</v>
      </c>
      <c r="S32" s="623"/>
      <c r="T32" s="623"/>
      <c r="U32" s="623"/>
      <c r="V32" s="623"/>
      <c r="W32" s="623"/>
      <c r="X32" s="623"/>
      <c r="Y32" s="624"/>
      <c r="Z32" s="648">
        <v>15.8</v>
      </c>
      <c r="AA32" s="648"/>
      <c r="AB32" s="648"/>
      <c r="AC32" s="648"/>
      <c r="AD32" s="649" t="s">
        <v>129</v>
      </c>
      <c r="AE32" s="649"/>
      <c r="AF32" s="649"/>
      <c r="AG32" s="649"/>
      <c r="AH32" s="649"/>
      <c r="AI32" s="649"/>
      <c r="AJ32" s="649"/>
      <c r="AK32" s="649"/>
      <c r="AL32" s="625" t="s">
        <v>129</v>
      </c>
      <c r="AM32" s="626"/>
      <c r="AN32" s="626"/>
      <c r="AO32" s="650"/>
      <c r="AP32" s="662"/>
      <c r="AQ32" s="663"/>
      <c r="AR32" s="663"/>
      <c r="AS32" s="663"/>
      <c r="AT32" s="690"/>
      <c r="AU32" s="211" t="s">
        <v>318</v>
      </c>
      <c r="AX32" s="619" t="s">
        <v>319</v>
      </c>
      <c r="AY32" s="620"/>
      <c r="AZ32" s="620"/>
      <c r="BA32" s="620"/>
      <c r="BB32" s="620"/>
      <c r="BC32" s="620"/>
      <c r="BD32" s="620"/>
      <c r="BE32" s="620"/>
      <c r="BF32" s="621"/>
      <c r="BG32" s="682">
        <v>99.2</v>
      </c>
      <c r="BH32" s="632"/>
      <c r="BI32" s="632"/>
      <c r="BJ32" s="632"/>
      <c r="BK32" s="632"/>
      <c r="BL32" s="632"/>
      <c r="BM32" s="626">
        <v>98.2</v>
      </c>
      <c r="BN32" s="632"/>
      <c r="BO32" s="632"/>
      <c r="BP32" s="632"/>
      <c r="BQ32" s="660"/>
      <c r="BR32" s="682">
        <v>99.3</v>
      </c>
      <c r="BS32" s="632"/>
      <c r="BT32" s="632"/>
      <c r="BU32" s="632"/>
      <c r="BV32" s="632"/>
      <c r="BW32" s="632"/>
      <c r="BX32" s="626">
        <v>98.3</v>
      </c>
      <c r="BY32" s="632"/>
      <c r="BZ32" s="632"/>
      <c r="CA32" s="632"/>
      <c r="CB32" s="660"/>
      <c r="CD32" s="646"/>
      <c r="CE32" s="647"/>
      <c r="CF32" s="619" t="s">
        <v>320</v>
      </c>
      <c r="CG32" s="620"/>
      <c r="CH32" s="620"/>
      <c r="CI32" s="620"/>
      <c r="CJ32" s="620"/>
      <c r="CK32" s="620"/>
      <c r="CL32" s="620"/>
      <c r="CM32" s="620"/>
      <c r="CN32" s="620"/>
      <c r="CO32" s="620"/>
      <c r="CP32" s="620"/>
      <c r="CQ32" s="621"/>
      <c r="CR32" s="622" t="s">
        <v>129</v>
      </c>
      <c r="CS32" s="623"/>
      <c r="CT32" s="623"/>
      <c r="CU32" s="623"/>
      <c r="CV32" s="623"/>
      <c r="CW32" s="623"/>
      <c r="CX32" s="623"/>
      <c r="CY32" s="624"/>
      <c r="CZ32" s="625" t="s">
        <v>129</v>
      </c>
      <c r="DA32" s="634"/>
      <c r="DB32" s="634"/>
      <c r="DC32" s="635"/>
      <c r="DD32" s="628" t="s">
        <v>129</v>
      </c>
      <c r="DE32" s="623"/>
      <c r="DF32" s="623"/>
      <c r="DG32" s="623"/>
      <c r="DH32" s="623"/>
      <c r="DI32" s="623"/>
      <c r="DJ32" s="623"/>
      <c r="DK32" s="624"/>
      <c r="DL32" s="628" t="s">
        <v>129</v>
      </c>
      <c r="DM32" s="623"/>
      <c r="DN32" s="623"/>
      <c r="DO32" s="623"/>
      <c r="DP32" s="623"/>
      <c r="DQ32" s="623"/>
      <c r="DR32" s="623"/>
      <c r="DS32" s="623"/>
      <c r="DT32" s="623"/>
      <c r="DU32" s="623"/>
      <c r="DV32" s="624"/>
      <c r="DW32" s="625" t="s">
        <v>129</v>
      </c>
      <c r="DX32" s="634"/>
      <c r="DY32" s="634"/>
      <c r="DZ32" s="634"/>
      <c r="EA32" s="634"/>
      <c r="EB32" s="634"/>
      <c r="EC32" s="656"/>
    </row>
    <row r="33" spans="2:133" ht="11.25" customHeight="1" x14ac:dyDescent="0.15">
      <c r="B33" s="679" t="s">
        <v>321</v>
      </c>
      <c r="C33" s="680"/>
      <c r="D33" s="680"/>
      <c r="E33" s="680"/>
      <c r="F33" s="680"/>
      <c r="G33" s="680"/>
      <c r="H33" s="680"/>
      <c r="I33" s="680"/>
      <c r="J33" s="680"/>
      <c r="K33" s="680"/>
      <c r="L33" s="680"/>
      <c r="M33" s="680"/>
      <c r="N33" s="680"/>
      <c r="O33" s="680"/>
      <c r="P33" s="680"/>
      <c r="Q33" s="681"/>
      <c r="R33" s="622" t="s">
        <v>129</v>
      </c>
      <c r="S33" s="623"/>
      <c r="T33" s="623"/>
      <c r="U33" s="623"/>
      <c r="V33" s="623"/>
      <c r="W33" s="623"/>
      <c r="X33" s="623"/>
      <c r="Y33" s="624"/>
      <c r="Z33" s="648" t="s">
        <v>129</v>
      </c>
      <c r="AA33" s="648"/>
      <c r="AB33" s="648"/>
      <c r="AC33" s="648"/>
      <c r="AD33" s="649" t="s">
        <v>129</v>
      </c>
      <c r="AE33" s="649"/>
      <c r="AF33" s="649"/>
      <c r="AG33" s="649"/>
      <c r="AH33" s="649"/>
      <c r="AI33" s="649"/>
      <c r="AJ33" s="649"/>
      <c r="AK33" s="649"/>
      <c r="AL33" s="625" t="s">
        <v>129</v>
      </c>
      <c r="AM33" s="626"/>
      <c r="AN33" s="626"/>
      <c r="AO33" s="650"/>
      <c r="AP33" s="664"/>
      <c r="AQ33" s="665"/>
      <c r="AR33" s="665"/>
      <c r="AS33" s="665"/>
      <c r="AT33" s="691"/>
      <c r="AU33" s="355"/>
      <c r="AV33" s="355"/>
      <c r="AW33" s="355"/>
      <c r="AX33" s="599" t="s">
        <v>322</v>
      </c>
      <c r="AY33" s="600"/>
      <c r="AZ33" s="600"/>
      <c r="BA33" s="600"/>
      <c r="BB33" s="600"/>
      <c r="BC33" s="600"/>
      <c r="BD33" s="600"/>
      <c r="BE33" s="600"/>
      <c r="BF33" s="601"/>
      <c r="BG33" s="678">
        <v>98.7</v>
      </c>
      <c r="BH33" s="603"/>
      <c r="BI33" s="603"/>
      <c r="BJ33" s="603"/>
      <c r="BK33" s="603"/>
      <c r="BL33" s="603"/>
      <c r="BM33" s="640">
        <v>96.9</v>
      </c>
      <c r="BN33" s="603"/>
      <c r="BO33" s="603"/>
      <c r="BP33" s="603"/>
      <c r="BQ33" s="651"/>
      <c r="BR33" s="678">
        <v>97.8</v>
      </c>
      <c r="BS33" s="603"/>
      <c r="BT33" s="603"/>
      <c r="BU33" s="603"/>
      <c r="BV33" s="603"/>
      <c r="BW33" s="603"/>
      <c r="BX33" s="640">
        <v>95.4</v>
      </c>
      <c r="BY33" s="603"/>
      <c r="BZ33" s="603"/>
      <c r="CA33" s="603"/>
      <c r="CB33" s="651"/>
      <c r="CD33" s="619" t="s">
        <v>323</v>
      </c>
      <c r="CE33" s="620"/>
      <c r="CF33" s="620"/>
      <c r="CG33" s="620"/>
      <c r="CH33" s="620"/>
      <c r="CI33" s="620"/>
      <c r="CJ33" s="620"/>
      <c r="CK33" s="620"/>
      <c r="CL33" s="620"/>
      <c r="CM33" s="620"/>
      <c r="CN33" s="620"/>
      <c r="CO33" s="620"/>
      <c r="CP33" s="620"/>
      <c r="CQ33" s="621"/>
      <c r="CR33" s="622">
        <v>3090365</v>
      </c>
      <c r="CS33" s="632"/>
      <c r="CT33" s="632"/>
      <c r="CU33" s="632"/>
      <c r="CV33" s="632"/>
      <c r="CW33" s="632"/>
      <c r="CX33" s="632"/>
      <c r="CY33" s="633"/>
      <c r="CZ33" s="625">
        <v>50.9</v>
      </c>
      <c r="DA33" s="634"/>
      <c r="DB33" s="634"/>
      <c r="DC33" s="635"/>
      <c r="DD33" s="628">
        <v>2421756</v>
      </c>
      <c r="DE33" s="632"/>
      <c r="DF33" s="632"/>
      <c r="DG33" s="632"/>
      <c r="DH33" s="632"/>
      <c r="DI33" s="632"/>
      <c r="DJ33" s="632"/>
      <c r="DK33" s="633"/>
      <c r="DL33" s="628">
        <v>1589103</v>
      </c>
      <c r="DM33" s="632"/>
      <c r="DN33" s="632"/>
      <c r="DO33" s="632"/>
      <c r="DP33" s="632"/>
      <c r="DQ33" s="632"/>
      <c r="DR33" s="632"/>
      <c r="DS33" s="632"/>
      <c r="DT33" s="632"/>
      <c r="DU33" s="632"/>
      <c r="DV33" s="633"/>
      <c r="DW33" s="625">
        <v>44.9</v>
      </c>
      <c r="DX33" s="634"/>
      <c r="DY33" s="634"/>
      <c r="DZ33" s="634"/>
      <c r="EA33" s="634"/>
      <c r="EB33" s="634"/>
      <c r="EC33" s="656"/>
    </row>
    <row r="34" spans="2:133" ht="11.25" customHeight="1" x14ac:dyDescent="0.15">
      <c r="B34" s="619" t="s">
        <v>324</v>
      </c>
      <c r="C34" s="620"/>
      <c r="D34" s="620"/>
      <c r="E34" s="620"/>
      <c r="F34" s="620"/>
      <c r="G34" s="620"/>
      <c r="H34" s="620"/>
      <c r="I34" s="620"/>
      <c r="J34" s="620"/>
      <c r="K34" s="620"/>
      <c r="L34" s="620"/>
      <c r="M34" s="620"/>
      <c r="N34" s="620"/>
      <c r="O34" s="620"/>
      <c r="P34" s="620"/>
      <c r="Q34" s="621"/>
      <c r="R34" s="622">
        <v>404736</v>
      </c>
      <c r="S34" s="623"/>
      <c r="T34" s="623"/>
      <c r="U34" s="623"/>
      <c r="V34" s="623"/>
      <c r="W34" s="623"/>
      <c r="X34" s="623"/>
      <c r="Y34" s="624"/>
      <c r="Z34" s="648">
        <v>6.4</v>
      </c>
      <c r="AA34" s="648"/>
      <c r="AB34" s="648"/>
      <c r="AC34" s="648"/>
      <c r="AD34" s="649" t="s">
        <v>129</v>
      </c>
      <c r="AE34" s="649"/>
      <c r="AF34" s="649"/>
      <c r="AG34" s="649"/>
      <c r="AH34" s="649"/>
      <c r="AI34" s="649"/>
      <c r="AJ34" s="649"/>
      <c r="AK34" s="649"/>
      <c r="AL34" s="625" t="s">
        <v>129</v>
      </c>
      <c r="AM34" s="626"/>
      <c r="AN34" s="626"/>
      <c r="AO34" s="650"/>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9" t="s">
        <v>325</v>
      </c>
      <c r="CE34" s="620"/>
      <c r="CF34" s="620"/>
      <c r="CG34" s="620"/>
      <c r="CH34" s="620"/>
      <c r="CI34" s="620"/>
      <c r="CJ34" s="620"/>
      <c r="CK34" s="620"/>
      <c r="CL34" s="620"/>
      <c r="CM34" s="620"/>
      <c r="CN34" s="620"/>
      <c r="CO34" s="620"/>
      <c r="CP34" s="620"/>
      <c r="CQ34" s="621"/>
      <c r="CR34" s="622">
        <v>961490</v>
      </c>
      <c r="CS34" s="623"/>
      <c r="CT34" s="623"/>
      <c r="CU34" s="623"/>
      <c r="CV34" s="623"/>
      <c r="CW34" s="623"/>
      <c r="CX34" s="623"/>
      <c r="CY34" s="624"/>
      <c r="CZ34" s="625">
        <v>15.8</v>
      </c>
      <c r="DA34" s="634"/>
      <c r="DB34" s="634"/>
      <c r="DC34" s="635"/>
      <c r="DD34" s="628">
        <v>742258</v>
      </c>
      <c r="DE34" s="623"/>
      <c r="DF34" s="623"/>
      <c r="DG34" s="623"/>
      <c r="DH34" s="623"/>
      <c r="DI34" s="623"/>
      <c r="DJ34" s="623"/>
      <c r="DK34" s="624"/>
      <c r="DL34" s="628">
        <v>576410</v>
      </c>
      <c r="DM34" s="623"/>
      <c r="DN34" s="623"/>
      <c r="DO34" s="623"/>
      <c r="DP34" s="623"/>
      <c r="DQ34" s="623"/>
      <c r="DR34" s="623"/>
      <c r="DS34" s="623"/>
      <c r="DT34" s="623"/>
      <c r="DU34" s="623"/>
      <c r="DV34" s="624"/>
      <c r="DW34" s="625">
        <v>16.3</v>
      </c>
      <c r="DX34" s="634"/>
      <c r="DY34" s="634"/>
      <c r="DZ34" s="634"/>
      <c r="EA34" s="634"/>
      <c r="EB34" s="634"/>
      <c r="EC34" s="656"/>
    </row>
    <row r="35" spans="2:133" ht="11.25" customHeight="1" x14ac:dyDescent="0.15">
      <c r="B35" s="619" t="s">
        <v>326</v>
      </c>
      <c r="C35" s="620"/>
      <c r="D35" s="620"/>
      <c r="E35" s="620"/>
      <c r="F35" s="620"/>
      <c r="G35" s="620"/>
      <c r="H35" s="620"/>
      <c r="I35" s="620"/>
      <c r="J35" s="620"/>
      <c r="K35" s="620"/>
      <c r="L35" s="620"/>
      <c r="M35" s="620"/>
      <c r="N35" s="620"/>
      <c r="O35" s="620"/>
      <c r="P35" s="620"/>
      <c r="Q35" s="621"/>
      <c r="R35" s="622">
        <v>6374</v>
      </c>
      <c r="S35" s="623"/>
      <c r="T35" s="623"/>
      <c r="U35" s="623"/>
      <c r="V35" s="623"/>
      <c r="W35" s="623"/>
      <c r="X35" s="623"/>
      <c r="Y35" s="624"/>
      <c r="Z35" s="648">
        <v>0.1</v>
      </c>
      <c r="AA35" s="648"/>
      <c r="AB35" s="648"/>
      <c r="AC35" s="648"/>
      <c r="AD35" s="649" t="s">
        <v>129</v>
      </c>
      <c r="AE35" s="649"/>
      <c r="AF35" s="649"/>
      <c r="AG35" s="649"/>
      <c r="AH35" s="649"/>
      <c r="AI35" s="649"/>
      <c r="AJ35" s="649"/>
      <c r="AK35" s="649"/>
      <c r="AL35" s="625" t="s">
        <v>129</v>
      </c>
      <c r="AM35" s="626"/>
      <c r="AN35" s="626"/>
      <c r="AO35" s="650"/>
      <c r="AP35" s="216"/>
      <c r="AQ35" s="675" t="s">
        <v>327</v>
      </c>
      <c r="AR35" s="676"/>
      <c r="AS35" s="676"/>
      <c r="AT35" s="676"/>
      <c r="AU35" s="676"/>
      <c r="AV35" s="676"/>
      <c r="AW35" s="676"/>
      <c r="AX35" s="676"/>
      <c r="AY35" s="676"/>
      <c r="AZ35" s="676"/>
      <c r="BA35" s="676"/>
      <c r="BB35" s="676"/>
      <c r="BC35" s="676"/>
      <c r="BD35" s="676"/>
      <c r="BE35" s="676"/>
      <c r="BF35" s="677"/>
      <c r="BG35" s="675" t="s">
        <v>328</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9" t="s">
        <v>329</v>
      </c>
      <c r="CE35" s="620"/>
      <c r="CF35" s="620"/>
      <c r="CG35" s="620"/>
      <c r="CH35" s="620"/>
      <c r="CI35" s="620"/>
      <c r="CJ35" s="620"/>
      <c r="CK35" s="620"/>
      <c r="CL35" s="620"/>
      <c r="CM35" s="620"/>
      <c r="CN35" s="620"/>
      <c r="CO35" s="620"/>
      <c r="CP35" s="620"/>
      <c r="CQ35" s="621"/>
      <c r="CR35" s="622">
        <v>58770</v>
      </c>
      <c r="CS35" s="632"/>
      <c r="CT35" s="632"/>
      <c r="CU35" s="632"/>
      <c r="CV35" s="632"/>
      <c r="CW35" s="632"/>
      <c r="CX35" s="632"/>
      <c r="CY35" s="633"/>
      <c r="CZ35" s="625">
        <v>1</v>
      </c>
      <c r="DA35" s="634"/>
      <c r="DB35" s="634"/>
      <c r="DC35" s="635"/>
      <c r="DD35" s="628">
        <v>54448</v>
      </c>
      <c r="DE35" s="632"/>
      <c r="DF35" s="632"/>
      <c r="DG35" s="632"/>
      <c r="DH35" s="632"/>
      <c r="DI35" s="632"/>
      <c r="DJ35" s="632"/>
      <c r="DK35" s="633"/>
      <c r="DL35" s="628">
        <v>54448</v>
      </c>
      <c r="DM35" s="632"/>
      <c r="DN35" s="632"/>
      <c r="DO35" s="632"/>
      <c r="DP35" s="632"/>
      <c r="DQ35" s="632"/>
      <c r="DR35" s="632"/>
      <c r="DS35" s="632"/>
      <c r="DT35" s="632"/>
      <c r="DU35" s="632"/>
      <c r="DV35" s="633"/>
      <c r="DW35" s="625">
        <v>1.5</v>
      </c>
      <c r="DX35" s="634"/>
      <c r="DY35" s="634"/>
      <c r="DZ35" s="634"/>
      <c r="EA35" s="634"/>
      <c r="EB35" s="634"/>
      <c r="EC35" s="656"/>
    </row>
    <row r="36" spans="2:133" ht="11.25" customHeight="1" x14ac:dyDescent="0.15">
      <c r="B36" s="619" t="s">
        <v>330</v>
      </c>
      <c r="C36" s="620"/>
      <c r="D36" s="620"/>
      <c r="E36" s="620"/>
      <c r="F36" s="620"/>
      <c r="G36" s="620"/>
      <c r="H36" s="620"/>
      <c r="I36" s="620"/>
      <c r="J36" s="620"/>
      <c r="K36" s="620"/>
      <c r="L36" s="620"/>
      <c r="M36" s="620"/>
      <c r="N36" s="620"/>
      <c r="O36" s="620"/>
      <c r="P36" s="620"/>
      <c r="Q36" s="621"/>
      <c r="R36" s="622">
        <v>213239</v>
      </c>
      <c r="S36" s="623"/>
      <c r="T36" s="623"/>
      <c r="U36" s="623"/>
      <c r="V36" s="623"/>
      <c r="W36" s="623"/>
      <c r="X36" s="623"/>
      <c r="Y36" s="624"/>
      <c r="Z36" s="648">
        <v>3.4</v>
      </c>
      <c r="AA36" s="648"/>
      <c r="AB36" s="648"/>
      <c r="AC36" s="648"/>
      <c r="AD36" s="649" t="s">
        <v>129</v>
      </c>
      <c r="AE36" s="649"/>
      <c r="AF36" s="649"/>
      <c r="AG36" s="649"/>
      <c r="AH36" s="649"/>
      <c r="AI36" s="649"/>
      <c r="AJ36" s="649"/>
      <c r="AK36" s="649"/>
      <c r="AL36" s="625" t="s">
        <v>129</v>
      </c>
      <c r="AM36" s="626"/>
      <c r="AN36" s="626"/>
      <c r="AO36" s="650"/>
      <c r="AP36" s="216"/>
      <c r="AQ36" s="666" t="s">
        <v>331</v>
      </c>
      <c r="AR36" s="667"/>
      <c r="AS36" s="667"/>
      <c r="AT36" s="667"/>
      <c r="AU36" s="667"/>
      <c r="AV36" s="667"/>
      <c r="AW36" s="667"/>
      <c r="AX36" s="667"/>
      <c r="AY36" s="668"/>
      <c r="AZ36" s="669">
        <v>679985</v>
      </c>
      <c r="BA36" s="670"/>
      <c r="BB36" s="670"/>
      <c r="BC36" s="670"/>
      <c r="BD36" s="670"/>
      <c r="BE36" s="670"/>
      <c r="BF36" s="671"/>
      <c r="BG36" s="672" t="s">
        <v>332</v>
      </c>
      <c r="BH36" s="673"/>
      <c r="BI36" s="673"/>
      <c r="BJ36" s="673"/>
      <c r="BK36" s="673"/>
      <c r="BL36" s="673"/>
      <c r="BM36" s="673"/>
      <c r="BN36" s="673"/>
      <c r="BO36" s="673"/>
      <c r="BP36" s="673"/>
      <c r="BQ36" s="673"/>
      <c r="BR36" s="673"/>
      <c r="BS36" s="673"/>
      <c r="BT36" s="673"/>
      <c r="BU36" s="674"/>
      <c r="BV36" s="669">
        <v>155782</v>
      </c>
      <c r="BW36" s="670"/>
      <c r="BX36" s="670"/>
      <c r="BY36" s="670"/>
      <c r="BZ36" s="670"/>
      <c r="CA36" s="670"/>
      <c r="CB36" s="671"/>
      <c r="CD36" s="619" t="s">
        <v>333</v>
      </c>
      <c r="CE36" s="620"/>
      <c r="CF36" s="620"/>
      <c r="CG36" s="620"/>
      <c r="CH36" s="620"/>
      <c r="CI36" s="620"/>
      <c r="CJ36" s="620"/>
      <c r="CK36" s="620"/>
      <c r="CL36" s="620"/>
      <c r="CM36" s="620"/>
      <c r="CN36" s="620"/>
      <c r="CO36" s="620"/>
      <c r="CP36" s="620"/>
      <c r="CQ36" s="621"/>
      <c r="CR36" s="622">
        <v>1214429</v>
      </c>
      <c r="CS36" s="623"/>
      <c r="CT36" s="623"/>
      <c r="CU36" s="623"/>
      <c r="CV36" s="623"/>
      <c r="CW36" s="623"/>
      <c r="CX36" s="623"/>
      <c r="CY36" s="624"/>
      <c r="CZ36" s="625">
        <v>20</v>
      </c>
      <c r="DA36" s="634"/>
      <c r="DB36" s="634"/>
      <c r="DC36" s="635"/>
      <c r="DD36" s="628">
        <v>867156</v>
      </c>
      <c r="DE36" s="623"/>
      <c r="DF36" s="623"/>
      <c r="DG36" s="623"/>
      <c r="DH36" s="623"/>
      <c r="DI36" s="623"/>
      <c r="DJ36" s="623"/>
      <c r="DK36" s="624"/>
      <c r="DL36" s="628">
        <v>581710</v>
      </c>
      <c r="DM36" s="623"/>
      <c r="DN36" s="623"/>
      <c r="DO36" s="623"/>
      <c r="DP36" s="623"/>
      <c r="DQ36" s="623"/>
      <c r="DR36" s="623"/>
      <c r="DS36" s="623"/>
      <c r="DT36" s="623"/>
      <c r="DU36" s="623"/>
      <c r="DV36" s="624"/>
      <c r="DW36" s="625">
        <v>16.399999999999999</v>
      </c>
      <c r="DX36" s="634"/>
      <c r="DY36" s="634"/>
      <c r="DZ36" s="634"/>
      <c r="EA36" s="634"/>
      <c r="EB36" s="634"/>
      <c r="EC36" s="656"/>
    </row>
    <row r="37" spans="2:133" ht="11.25" customHeight="1" x14ac:dyDescent="0.15">
      <c r="B37" s="619" t="s">
        <v>334</v>
      </c>
      <c r="C37" s="620"/>
      <c r="D37" s="620"/>
      <c r="E37" s="620"/>
      <c r="F37" s="620"/>
      <c r="G37" s="620"/>
      <c r="H37" s="620"/>
      <c r="I37" s="620"/>
      <c r="J37" s="620"/>
      <c r="K37" s="620"/>
      <c r="L37" s="620"/>
      <c r="M37" s="620"/>
      <c r="N37" s="620"/>
      <c r="O37" s="620"/>
      <c r="P37" s="620"/>
      <c r="Q37" s="621"/>
      <c r="R37" s="622">
        <v>42441</v>
      </c>
      <c r="S37" s="623"/>
      <c r="T37" s="623"/>
      <c r="U37" s="623"/>
      <c r="V37" s="623"/>
      <c r="W37" s="623"/>
      <c r="X37" s="623"/>
      <c r="Y37" s="624"/>
      <c r="Z37" s="648">
        <v>0.7</v>
      </c>
      <c r="AA37" s="648"/>
      <c r="AB37" s="648"/>
      <c r="AC37" s="648"/>
      <c r="AD37" s="649" t="s">
        <v>129</v>
      </c>
      <c r="AE37" s="649"/>
      <c r="AF37" s="649"/>
      <c r="AG37" s="649"/>
      <c r="AH37" s="649"/>
      <c r="AI37" s="649"/>
      <c r="AJ37" s="649"/>
      <c r="AK37" s="649"/>
      <c r="AL37" s="625" t="s">
        <v>129</v>
      </c>
      <c r="AM37" s="626"/>
      <c r="AN37" s="626"/>
      <c r="AO37" s="650"/>
      <c r="AQ37" s="657" t="s">
        <v>335</v>
      </c>
      <c r="AR37" s="658"/>
      <c r="AS37" s="658"/>
      <c r="AT37" s="658"/>
      <c r="AU37" s="658"/>
      <c r="AV37" s="658"/>
      <c r="AW37" s="658"/>
      <c r="AX37" s="658"/>
      <c r="AY37" s="659"/>
      <c r="AZ37" s="622">
        <v>197599</v>
      </c>
      <c r="BA37" s="623"/>
      <c r="BB37" s="623"/>
      <c r="BC37" s="623"/>
      <c r="BD37" s="632"/>
      <c r="BE37" s="632"/>
      <c r="BF37" s="660"/>
      <c r="BG37" s="619" t="s">
        <v>336</v>
      </c>
      <c r="BH37" s="620"/>
      <c r="BI37" s="620"/>
      <c r="BJ37" s="620"/>
      <c r="BK37" s="620"/>
      <c r="BL37" s="620"/>
      <c r="BM37" s="620"/>
      <c r="BN37" s="620"/>
      <c r="BO37" s="620"/>
      <c r="BP37" s="620"/>
      <c r="BQ37" s="620"/>
      <c r="BR37" s="620"/>
      <c r="BS37" s="620"/>
      <c r="BT37" s="620"/>
      <c r="BU37" s="621"/>
      <c r="BV37" s="622">
        <v>135751</v>
      </c>
      <c r="BW37" s="623"/>
      <c r="BX37" s="623"/>
      <c r="BY37" s="623"/>
      <c r="BZ37" s="623"/>
      <c r="CA37" s="623"/>
      <c r="CB37" s="661"/>
      <c r="CD37" s="619" t="s">
        <v>337</v>
      </c>
      <c r="CE37" s="620"/>
      <c r="CF37" s="620"/>
      <c r="CG37" s="620"/>
      <c r="CH37" s="620"/>
      <c r="CI37" s="620"/>
      <c r="CJ37" s="620"/>
      <c r="CK37" s="620"/>
      <c r="CL37" s="620"/>
      <c r="CM37" s="620"/>
      <c r="CN37" s="620"/>
      <c r="CO37" s="620"/>
      <c r="CP37" s="620"/>
      <c r="CQ37" s="621"/>
      <c r="CR37" s="622">
        <v>251215</v>
      </c>
      <c r="CS37" s="632"/>
      <c r="CT37" s="632"/>
      <c r="CU37" s="632"/>
      <c r="CV37" s="632"/>
      <c r="CW37" s="632"/>
      <c r="CX37" s="632"/>
      <c r="CY37" s="633"/>
      <c r="CZ37" s="625">
        <v>4.0999999999999996</v>
      </c>
      <c r="DA37" s="634"/>
      <c r="DB37" s="634"/>
      <c r="DC37" s="635"/>
      <c r="DD37" s="628">
        <v>251155</v>
      </c>
      <c r="DE37" s="632"/>
      <c r="DF37" s="632"/>
      <c r="DG37" s="632"/>
      <c r="DH37" s="632"/>
      <c r="DI37" s="632"/>
      <c r="DJ37" s="632"/>
      <c r="DK37" s="633"/>
      <c r="DL37" s="628">
        <v>240540</v>
      </c>
      <c r="DM37" s="632"/>
      <c r="DN37" s="632"/>
      <c r="DO37" s="632"/>
      <c r="DP37" s="632"/>
      <c r="DQ37" s="632"/>
      <c r="DR37" s="632"/>
      <c r="DS37" s="632"/>
      <c r="DT37" s="632"/>
      <c r="DU37" s="632"/>
      <c r="DV37" s="633"/>
      <c r="DW37" s="625">
        <v>6.8</v>
      </c>
      <c r="DX37" s="634"/>
      <c r="DY37" s="634"/>
      <c r="DZ37" s="634"/>
      <c r="EA37" s="634"/>
      <c r="EB37" s="634"/>
      <c r="EC37" s="656"/>
    </row>
    <row r="38" spans="2:133" ht="11.25" customHeight="1" x14ac:dyDescent="0.15">
      <c r="B38" s="619" t="s">
        <v>338</v>
      </c>
      <c r="C38" s="620"/>
      <c r="D38" s="620"/>
      <c r="E38" s="620"/>
      <c r="F38" s="620"/>
      <c r="G38" s="620"/>
      <c r="H38" s="620"/>
      <c r="I38" s="620"/>
      <c r="J38" s="620"/>
      <c r="K38" s="620"/>
      <c r="L38" s="620"/>
      <c r="M38" s="620"/>
      <c r="N38" s="620"/>
      <c r="O38" s="620"/>
      <c r="P38" s="620"/>
      <c r="Q38" s="621"/>
      <c r="R38" s="622">
        <v>278594</v>
      </c>
      <c r="S38" s="623"/>
      <c r="T38" s="623"/>
      <c r="U38" s="623"/>
      <c r="V38" s="623"/>
      <c r="W38" s="623"/>
      <c r="X38" s="623"/>
      <c r="Y38" s="624"/>
      <c r="Z38" s="648">
        <v>4.4000000000000004</v>
      </c>
      <c r="AA38" s="648"/>
      <c r="AB38" s="648"/>
      <c r="AC38" s="648"/>
      <c r="AD38" s="649" t="s">
        <v>129</v>
      </c>
      <c r="AE38" s="649"/>
      <c r="AF38" s="649"/>
      <c r="AG38" s="649"/>
      <c r="AH38" s="649"/>
      <c r="AI38" s="649"/>
      <c r="AJ38" s="649"/>
      <c r="AK38" s="649"/>
      <c r="AL38" s="625" t="s">
        <v>129</v>
      </c>
      <c r="AM38" s="626"/>
      <c r="AN38" s="626"/>
      <c r="AO38" s="650"/>
      <c r="AQ38" s="657" t="s">
        <v>339</v>
      </c>
      <c r="AR38" s="658"/>
      <c r="AS38" s="658"/>
      <c r="AT38" s="658"/>
      <c r="AU38" s="658"/>
      <c r="AV38" s="658"/>
      <c r="AW38" s="658"/>
      <c r="AX38" s="658"/>
      <c r="AY38" s="659"/>
      <c r="AZ38" s="622">
        <v>79228</v>
      </c>
      <c r="BA38" s="623"/>
      <c r="BB38" s="623"/>
      <c r="BC38" s="623"/>
      <c r="BD38" s="632"/>
      <c r="BE38" s="632"/>
      <c r="BF38" s="660"/>
      <c r="BG38" s="619" t="s">
        <v>340</v>
      </c>
      <c r="BH38" s="620"/>
      <c r="BI38" s="620"/>
      <c r="BJ38" s="620"/>
      <c r="BK38" s="620"/>
      <c r="BL38" s="620"/>
      <c r="BM38" s="620"/>
      <c r="BN38" s="620"/>
      <c r="BO38" s="620"/>
      <c r="BP38" s="620"/>
      <c r="BQ38" s="620"/>
      <c r="BR38" s="620"/>
      <c r="BS38" s="620"/>
      <c r="BT38" s="620"/>
      <c r="BU38" s="621"/>
      <c r="BV38" s="622">
        <v>1718</v>
      </c>
      <c r="BW38" s="623"/>
      <c r="BX38" s="623"/>
      <c r="BY38" s="623"/>
      <c r="BZ38" s="623"/>
      <c r="CA38" s="623"/>
      <c r="CB38" s="661"/>
      <c r="CD38" s="619" t="s">
        <v>341</v>
      </c>
      <c r="CE38" s="620"/>
      <c r="CF38" s="620"/>
      <c r="CG38" s="620"/>
      <c r="CH38" s="620"/>
      <c r="CI38" s="620"/>
      <c r="CJ38" s="620"/>
      <c r="CK38" s="620"/>
      <c r="CL38" s="620"/>
      <c r="CM38" s="620"/>
      <c r="CN38" s="620"/>
      <c r="CO38" s="620"/>
      <c r="CP38" s="620"/>
      <c r="CQ38" s="621"/>
      <c r="CR38" s="622">
        <v>534555</v>
      </c>
      <c r="CS38" s="623"/>
      <c r="CT38" s="623"/>
      <c r="CU38" s="623"/>
      <c r="CV38" s="623"/>
      <c r="CW38" s="623"/>
      <c r="CX38" s="623"/>
      <c r="CY38" s="624"/>
      <c r="CZ38" s="625">
        <v>8.8000000000000007</v>
      </c>
      <c r="DA38" s="634"/>
      <c r="DB38" s="634"/>
      <c r="DC38" s="635"/>
      <c r="DD38" s="628">
        <v>441614</v>
      </c>
      <c r="DE38" s="623"/>
      <c r="DF38" s="623"/>
      <c r="DG38" s="623"/>
      <c r="DH38" s="623"/>
      <c r="DI38" s="623"/>
      <c r="DJ38" s="623"/>
      <c r="DK38" s="624"/>
      <c r="DL38" s="628">
        <v>353937</v>
      </c>
      <c r="DM38" s="623"/>
      <c r="DN38" s="623"/>
      <c r="DO38" s="623"/>
      <c r="DP38" s="623"/>
      <c r="DQ38" s="623"/>
      <c r="DR38" s="623"/>
      <c r="DS38" s="623"/>
      <c r="DT38" s="623"/>
      <c r="DU38" s="623"/>
      <c r="DV38" s="624"/>
      <c r="DW38" s="625">
        <v>10</v>
      </c>
      <c r="DX38" s="634"/>
      <c r="DY38" s="634"/>
      <c r="DZ38" s="634"/>
      <c r="EA38" s="634"/>
      <c r="EB38" s="634"/>
      <c r="EC38" s="656"/>
    </row>
    <row r="39" spans="2:133" ht="11.25" customHeight="1" x14ac:dyDescent="0.15">
      <c r="B39" s="619" t="s">
        <v>342</v>
      </c>
      <c r="C39" s="620"/>
      <c r="D39" s="620"/>
      <c r="E39" s="620"/>
      <c r="F39" s="620"/>
      <c r="G39" s="620"/>
      <c r="H39" s="620"/>
      <c r="I39" s="620"/>
      <c r="J39" s="620"/>
      <c r="K39" s="620"/>
      <c r="L39" s="620"/>
      <c r="M39" s="620"/>
      <c r="N39" s="620"/>
      <c r="O39" s="620"/>
      <c r="P39" s="620"/>
      <c r="Q39" s="621"/>
      <c r="R39" s="622">
        <v>147720</v>
      </c>
      <c r="S39" s="623"/>
      <c r="T39" s="623"/>
      <c r="U39" s="623"/>
      <c r="V39" s="623"/>
      <c r="W39" s="623"/>
      <c r="X39" s="623"/>
      <c r="Y39" s="624"/>
      <c r="Z39" s="648">
        <v>2.2999999999999998</v>
      </c>
      <c r="AA39" s="648"/>
      <c r="AB39" s="648"/>
      <c r="AC39" s="648"/>
      <c r="AD39" s="649">
        <v>188</v>
      </c>
      <c r="AE39" s="649"/>
      <c r="AF39" s="649"/>
      <c r="AG39" s="649"/>
      <c r="AH39" s="649"/>
      <c r="AI39" s="649"/>
      <c r="AJ39" s="649"/>
      <c r="AK39" s="649"/>
      <c r="AL39" s="625">
        <v>0</v>
      </c>
      <c r="AM39" s="626"/>
      <c r="AN39" s="626"/>
      <c r="AO39" s="650"/>
      <c r="AQ39" s="657" t="s">
        <v>343</v>
      </c>
      <c r="AR39" s="658"/>
      <c r="AS39" s="658"/>
      <c r="AT39" s="658"/>
      <c r="AU39" s="658"/>
      <c r="AV39" s="658"/>
      <c r="AW39" s="658"/>
      <c r="AX39" s="658"/>
      <c r="AY39" s="659"/>
      <c r="AZ39" s="622">
        <v>66202</v>
      </c>
      <c r="BA39" s="623"/>
      <c r="BB39" s="623"/>
      <c r="BC39" s="623"/>
      <c r="BD39" s="632"/>
      <c r="BE39" s="632"/>
      <c r="BF39" s="660"/>
      <c r="BG39" s="619" t="s">
        <v>344</v>
      </c>
      <c r="BH39" s="620"/>
      <c r="BI39" s="620"/>
      <c r="BJ39" s="620"/>
      <c r="BK39" s="620"/>
      <c r="BL39" s="620"/>
      <c r="BM39" s="620"/>
      <c r="BN39" s="620"/>
      <c r="BO39" s="620"/>
      <c r="BP39" s="620"/>
      <c r="BQ39" s="620"/>
      <c r="BR39" s="620"/>
      <c r="BS39" s="620"/>
      <c r="BT39" s="620"/>
      <c r="BU39" s="621"/>
      <c r="BV39" s="622">
        <v>2629</v>
      </c>
      <c r="BW39" s="623"/>
      <c r="BX39" s="623"/>
      <c r="BY39" s="623"/>
      <c r="BZ39" s="623"/>
      <c r="CA39" s="623"/>
      <c r="CB39" s="661"/>
      <c r="CD39" s="619" t="s">
        <v>345</v>
      </c>
      <c r="CE39" s="620"/>
      <c r="CF39" s="620"/>
      <c r="CG39" s="620"/>
      <c r="CH39" s="620"/>
      <c r="CI39" s="620"/>
      <c r="CJ39" s="620"/>
      <c r="CK39" s="620"/>
      <c r="CL39" s="620"/>
      <c r="CM39" s="620"/>
      <c r="CN39" s="620"/>
      <c r="CO39" s="620"/>
      <c r="CP39" s="620"/>
      <c r="CQ39" s="621"/>
      <c r="CR39" s="622">
        <v>298523</v>
      </c>
      <c r="CS39" s="632"/>
      <c r="CT39" s="632"/>
      <c r="CU39" s="632"/>
      <c r="CV39" s="632"/>
      <c r="CW39" s="632"/>
      <c r="CX39" s="632"/>
      <c r="CY39" s="633"/>
      <c r="CZ39" s="625">
        <v>4.9000000000000004</v>
      </c>
      <c r="DA39" s="634"/>
      <c r="DB39" s="634"/>
      <c r="DC39" s="635"/>
      <c r="DD39" s="628">
        <v>293682</v>
      </c>
      <c r="DE39" s="632"/>
      <c r="DF39" s="632"/>
      <c r="DG39" s="632"/>
      <c r="DH39" s="632"/>
      <c r="DI39" s="632"/>
      <c r="DJ39" s="632"/>
      <c r="DK39" s="633"/>
      <c r="DL39" s="628" t="s">
        <v>129</v>
      </c>
      <c r="DM39" s="632"/>
      <c r="DN39" s="632"/>
      <c r="DO39" s="632"/>
      <c r="DP39" s="632"/>
      <c r="DQ39" s="632"/>
      <c r="DR39" s="632"/>
      <c r="DS39" s="632"/>
      <c r="DT39" s="632"/>
      <c r="DU39" s="632"/>
      <c r="DV39" s="633"/>
      <c r="DW39" s="625" t="s">
        <v>129</v>
      </c>
      <c r="DX39" s="634"/>
      <c r="DY39" s="634"/>
      <c r="DZ39" s="634"/>
      <c r="EA39" s="634"/>
      <c r="EB39" s="634"/>
      <c r="EC39" s="656"/>
    </row>
    <row r="40" spans="2:133" ht="11.25" customHeight="1" x14ac:dyDescent="0.15">
      <c r="B40" s="619" t="s">
        <v>346</v>
      </c>
      <c r="C40" s="620"/>
      <c r="D40" s="620"/>
      <c r="E40" s="620"/>
      <c r="F40" s="620"/>
      <c r="G40" s="620"/>
      <c r="H40" s="620"/>
      <c r="I40" s="620"/>
      <c r="J40" s="620"/>
      <c r="K40" s="620"/>
      <c r="L40" s="620"/>
      <c r="M40" s="620"/>
      <c r="N40" s="620"/>
      <c r="O40" s="620"/>
      <c r="P40" s="620"/>
      <c r="Q40" s="621"/>
      <c r="R40" s="622">
        <v>430000</v>
      </c>
      <c r="S40" s="623"/>
      <c r="T40" s="623"/>
      <c r="U40" s="623"/>
      <c r="V40" s="623"/>
      <c r="W40" s="623"/>
      <c r="X40" s="623"/>
      <c r="Y40" s="624"/>
      <c r="Z40" s="648">
        <v>6.8</v>
      </c>
      <c r="AA40" s="648"/>
      <c r="AB40" s="648"/>
      <c r="AC40" s="648"/>
      <c r="AD40" s="649" t="s">
        <v>129</v>
      </c>
      <c r="AE40" s="649"/>
      <c r="AF40" s="649"/>
      <c r="AG40" s="649"/>
      <c r="AH40" s="649"/>
      <c r="AI40" s="649"/>
      <c r="AJ40" s="649"/>
      <c r="AK40" s="649"/>
      <c r="AL40" s="625" t="s">
        <v>129</v>
      </c>
      <c r="AM40" s="626"/>
      <c r="AN40" s="626"/>
      <c r="AO40" s="650"/>
      <c r="AQ40" s="657" t="s">
        <v>347</v>
      </c>
      <c r="AR40" s="658"/>
      <c r="AS40" s="658"/>
      <c r="AT40" s="658"/>
      <c r="AU40" s="658"/>
      <c r="AV40" s="658"/>
      <c r="AW40" s="658"/>
      <c r="AX40" s="658"/>
      <c r="AY40" s="659"/>
      <c r="AZ40" s="622" t="s">
        <v>129</v>
      </c>
      <c r="BA40" s="623"/>
      <c r="BB40" s="623"/>
      <c r="BC40" s="623"/>
      <c r="BD40" s="632"/>
      <c r="BE40" s="632"/>
      <c r="BF40" s="660"/>
      <c r="BG40" s="662" t="s">
        <v>348</v>
      </c>
      <c r="BH40" s="663"/>
      <c r="BI40" s="663"/>
      <c r="BJ40" s="663"/>
      <c r="BK40" s="663"/>
      <c r="BL40" s="359"/>
      <c r="BM40" s="620" t="s">
        <v>349</v>
      </c>
      <c r="BN40" s="620"/>
      <c r="BO40" s="620"/>
      <c r="BP40" s="620"/>
      <c r="BQ40" s="620"/>
      <c r="BR40" s="620"/>
      <c r="BS40" s="620"/>
      <c r="BT40" s="620"/>
      <c r="BU40" s="621"/>
      <c r="BV40" s="622">
        <v>81</v>
      </c>
      <c r="BW40" s="623"/>
      <c r="BX40" s="623"/>
      <c r="BY40" s="623"/>
      <c r="BZ40" s="623"/>
      <c r="CA40" s="623"/>
      <c r="CB40" s="661"/>
      <c r="CD40" s="619" t="s">
        <v>350</v>
      </c>
      <c r="CE40" s="620"/>
      <c r="CF40" s="620"/>
      <c r="CG40" s="620"/>
      <c r="CH40" s="620"/>
      <c r="CI40" s="620"/>
      <c r="CJ40" s="620"/>
      <c r="CK40" s="620"/>
      <c r="CL40" s="620"/>
      <c r="CM40" s="620"/>
      <c r="CN40" s="620"/>
      <c r="CO40" s="620"/>
      <c r="CP40" s="620"/>
      <c r="CQ40" s="621"/>
      <c r="CR40" s="622">
        <v>22598</v>
      </c>
      <c r="CS40" s="623"/>
      <c r="CT40" s="623"/>
      <c r="CU40" s="623"/>
      <c r="CV40" s="623"/>
      <c r="CW40" s="623"/>
      <c r="CX40" s="623"/>
      <c r="CY40" s="624"/>
      <c r="CZ40" s="625">
        <v>0.4</v>
      </c>
      <c r="DA40" s="634"/>
      <c r="DB40" s="634"/>
      <c r="DC40" s="635"/>
      <c r="DD40" s="628">
        <v>22598</v>
      </c>
      <c r="DE40" s="623"/>
      <c r="DF40" s="623"/>
      <c r="DG40" s="623"/>
      <c r="DH40" s="623"/>
      <c r="DI40" s="623"/>
      <c r="DJ40" s="623"/>
      <c r="DK40" s="624"/>
      <c r="DL40" s="628">
        <v>22598</v>
      </c>
      <c r="DM40" s="623"/>
      <c r="DN40" s="623"/>
      <c r="DO40" s="623"/>
      <c r="DP40" s="623"/>
      <c r="DQ40" s="623"/>
      <c r="DR40" s="623"/>
      <c r="DS40" s="623"/>
      <c r="DT40" s="623"/>
      <c r="DU40" s="623"/>
      <c r="DV40" s="624"/>
      <c r="DW40" s="625">
        <v>0.6</v>
      </c>
      <c r="DX40" s="634"/>
      <c r="DY40" s="634"/>
      <c r="DZ40" s="634"/>
      <c r="EA40" s="634"/>
      <c r="EB40" s="634"/>
      <c r="EC40" s="656"/>
    </row>
    <row r="41" spans="2:133" ht="11.25" customHeight="1" x14ac:dyDescent="0.15">
      <c r="B41" s="619" t="s">
        <v>351</v>
      </c>
      <c r="C41" s="620"/>
      <c r="D41" s="620"/>
      <c r="E41" s="620"/>
      <c r="F41" s="620"/>
      <c r="G41" s="620"/>
      <c r="H41" s="620"/>
      <c r="I41" s="620"/>
      <c r="J41" s="620"/>
      <c r="K41" s="620"/>
      <c r="L41" s="620"/>
      <c r="M41" s="620"/>
      <c r="N41" s="620"/>
      <c r="O41" s="620"/>
      <c r="P41" s="620"/>
      <c r="Q41" s="621"/>
      <c r="R41" s="622" t="s">
        <v>129</v>
      </c>
      <c r="S41" s="623"/>
      <c r="T41" s="623"/>
      <c r="U41" s="623"/>
      <c r="V41" s="623"/>
      <c r="W41" s="623"/>
      <c r="X41" s="623"/>
      <c r="Y41" s="624"/>
      <c r="Z41" s="648" t="s">
        <v>129</v>
      </c>
      <c r="AA41" s="648"/>
      <c r="AB41" s="648"/>
      <c r="AC41" s="648"/>
      <c r="AD41" s="649" t="s">
        <v>129</v>
      </c>
      <c r="AE41" s="649"/>
      <c r="AF41" s="649"/>
      <c r="AG41" s="649"/>
      <c r="AH41" s="649"/>
      <c r="AI41" s="649"/>
      <c r="AJ41" s="649"/>
      <c r="AK41" s="649"/>
      <c r="AL41" s="625" t="s">
        <v>129</v>
      </c>
      <c r="AM41" s="626"/>
      <c r="AN41" s="626"/>
      <c r="AO41" s="650"/>
      <c r="AQ41" s="657" t="s">
        <v>352</v>
      </c>
      <c r="AR41" s="658"/>
      <c r="AS41" s="658"/>
      <c r="AT41" s="658"/>
      <c r="AU41" s="658"/>
      <c r="AV41" s="658"/>
      <c r="AW41" s="658"/>
      <c r="AX41" s="658"/>
      <c r="AY41" s="659"/>
      <c r="AZ41" s="622">
        <v>101660</v>
      </c>
      <c r="BA41" s="623"/>
      <c r="BB41" s="623"/>
      <c r="BC41" s="623"/>
      <c r="BD41" s="632"/>
      <c r="BE41" s="632"/>
      <c r="BF41" s="660"/>
      <c r="BG41" s="662"/>
      <c r="BH41" s="663"/>
      <c r="BI41" s="663"/>
      <c r="BJ41" s="663"/>
      <c r="BK41" s="663"/>
      <c r="BL41" s="359"/>
      <c r="BM41" s="620" t="s">
        <v>353</v>
      </c>
      <c r="BN41" s="620"/>
      <c r="BO41" s="620"/>
      <c r="BP41" s="620"/>
      <c r="BQ41" s="620"/>
      <c r="BR41" s="620"/>
      <c r="BS41" s="620"/>
      <c r="BT41" s="620"/>
      <c r="BU41" s="621"/>
      <c r="BV41" s="622" t="s">
        <v>129</v>
      </c>
      <c r="BW41" s="623"/>
      <c r="BX41" s="623"/>
      <c r="BY41" s="623"/>
      <c r="BZ41" s="623"/>
      <c r="CA41" s="623"/>
      <c r="CB41" s="661"/>
      <c r="CD41" s="619" t="s">
        <v>354</v>
      </c>
      <c r="CE41" s="620"/>
      <c r="CF41" s="620"/>
      <c r="CG41" s="620"/>
      <c r="CH41" s="620"/>
      <c r="CI41" s="620"/>
      <c r="CJ41" s="620"/>
      <c r="CK41" s="620"/>
      <c r="CL41" s="620"/>
      <c r="CM41" s="620"/>
      <c r="CN41" s="620"/>
      <c r="CO41" s="620"/>
      <c r="CP41" s="620"/>
      <c r="CQ41" s="621"/>
      <c r="CR41" s="622" t="s">
        <v>129</v>
      </c>
      <c r="CS41" s="632"/>
      <c r="CT41" s="632"/>
      <c r="CU41" s="632"/>
      <c r="CV41" s="632"/>
      <c r="CW41" s="632"/>
      <c r="CX41" s="632"/>
      <c r="CY41" s="633"/>
      <c r="CZ41" s="625" t="s">
        <v>129</v>
      </c>
      <c r="DA41" s="634"/>
      <c r="DB41" s="634"/>
      <c r="DC41" s="635"/>
      <c r="DD41" s="628" t="s">
        <v>129</v>
      </c>
      <c r="DE41" s="632"/>
      <c r="DF41" s="632"/>
      <c r="DG41" s="632"/>
      <c r="DH41" s="632"/>
      <c r="DI41" s="632"/>
      <c r="DJ41" s="632"/>
      <c r="DK41" s="633"/>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355</v>
      </c>
      <c r="C42" s="620"/>
      <c r="D42" s="620"/>
      <c r="E42" s="620"/>
      <c r="F42" s="620"/>
      <c r="G42" s="620"/>
      <c r="H42" s="620"/>
      <c r="I42" s="620"/>
      <c r="J42" s="620"/>
      <c r="K42" s="620"/>
      <c r="L42" s="620"/>
      <c r="M42" s="620"/>
      <c r="N42" s="620"/>
      <c r="O42" s="620"/>
      <c r="P42" s="620"/>
      <c r="Q42" s="621"/>
      <c r="R42" s="622" t="s">
        <v>129</v>
      </c>
      <c r="S42" s="623"/>
      <c r="T42" s="623"/>
      <c r="U42" s="623"/>
      <c r="V42" s="623"/>
      <c r="W42" s="623"/>
      <c r="X42" s="623"/>
      <c r="Y42" s="624"/>
      <c r="Z42" s="648" t="s">
        <v>129</v>
      </c>
      <c r="AA42" s="648"/>
      <c r="AB42" s="648"/>
      <c r="AC42" s="648"/>
      <c r="AD42" s="649" t="s">
        <v>129</v>
      </c>
      <c r="AE42" s="649"/>
      <c r="AF42" s="649"/>
      <c r="AG42" s="649"/>
      <c r="AH42" s="649"/>
      <c r="AI42" s="649"/>
      <c r="AJ42" s="649"/>
      <c r="AK42" s="649"/>
      <c r="AL42" s="625" t="s">
        <v>129</v>
      </c>
      <c r="AM42" s="626"/>
      <c r="AN42" s="626"/>
      <c r="AO42" s="650"/>
      <c r="AQ42" s="653" t="s">
        <v>356</v>
      </c>
      <c r="AR42" s="654"/>
      <c r="AS42" s="654"/>
      <c r="AT42" s="654"/>
      <c r="AU42" s="654"/>
      <c r="AV42" s="654"/>
      <c r="AW42" s="654"/>
      <c r="AX42" s="654"/>
      <c r="AY42" s="655"/>
      <c r="AZ42" s="602">
        <v>235296</v>
      </c>
      <c r="BA42" s="636"/>
      <c r="BB42" s="636"/>
      <c r="BC42" s="636"/>
      <c r="BD42" s="603"/>
      <c r="BE42" s="603"/>
      <c r="BF42" s="651"/>
      <c r="BG42" s="664"/>
      <c r="BH42" s="665"/>
      <c r="BI42" s="665"/>
      <c r="BJ42" s="665"/>
      <c r="BK42" s="665"/>
      <c r="BL42" s="357"/>
      <c r="BM42" s="600" t="s">
        <v>357</v>
      </c>
      <c r="BN42" s="600"/>
      <c r="BO42" s="600"/>
      <c r="BP42" s="600"/>
      <c r="BQ42" s="600"/>
      <c r="BR42" s="600"/>
      <c r="BS42" s="600"/>
      <c r="BT42" s="600"/>
      <c r="BU42" s="601"/>
      <c r="BV42" s="602">
        <v>327</v>
      </c>
      <c r="BW42" s="636"/>
      <c r="BX42" s="636"/>
      <c r="BY42" s="636"/>
      <c r="BZ42" s="636"/>
      <c r="CA42" s="636"/>
      <c r="CB42" s="652"/>
      <c r="CD42" s="619" t="s">
        <v>358</v>
      </c>
      <c r="CE42" s="620"/>
      <c r="CF42" s="620"/>
      <c r="CG42" s="620"/>
      <c r="CH42" s="620"/>
      <c r="CI42" s="620"/>
      <c r="CJ42" s="620"/>
      <c r="CK42" s="620"/>
      <c r="CL42" s="620"/>
      <c r="CM42" s="620"/>
      <c r="CN42" s="620"/>
      <c r="CO42" s="620"/>
      <c r="CP42" s="620"/>
      <c r="CQ42" s="621"/>
      <c r="CR42" s="622">
        <v>977565</v>
      </c>
      <c r="CS42" s="632"/>
      <c r="CT42" s="632"/>
      <c r="CU42" s="632"/>
      <c r="CV42" s="632"/>
      <c r="CW42" s="632"/>
      <c r="CX42" s="632"/>
      <c r="CY42" s="633"/>
      <c r="CZ42" s="625">
        <v>16.100000000000001</v>
      </c>
      <c r="DA42" s="634"/>
      <c r="DB42" s="634"/>
      <c r="DC42" s="635"/>
      <c r="DD42" s="628">
        <v>204518</v>
      </c>
      <c r="DE42" s="632"/>
      <c r="DF42" s="632"/>
      <c r="DG42" s="632"/>
      <c r="DH42" s="632"/>
      <c r="DI42" s="632"/>
      <c r="DJ42" s="632"/>
      <c r="DK42" s="633"/>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359</v>
      </c>
      <c r="C43" s="620"/>
      <c r="D43" s="620"/>
      <c r="E43" s="620"/>
      <c r="F43" s="620"/>
      <c r="G43" s="620"/>
      <c r="H43" s="620"/>
      <c r="I43" s="620"/>
      <c r="J43" s="620"/>
      <c r="K43" s="620"/>
      <c r="L43" s="620"/>
      <c r="M43" s="620"/>
      <c r="N43" s="620"/>
      <c r="O43" s="620"/>
      <c r="P43" s="620"/>
      <c r="Q43" s="621"/>
      <c r="R43" s="622" t="s">
        <v>129</v>
      </c>
      <c r="S43" s="623"/>
      <c r="T43" s="623"/>
      <c r="U43" s="623"/>
      <c r="V43" s="623"/>
      <c r="W43" s="623"/>
      <c r="X43" s="623"/>
      <c r="Y43" s="624"/>
      <c r="Z43" s="648" t="s">
        <v>129</v>
      </c>
      <c r="AA43" s="648"/>
      <c r="AB43" s="648"/>
      <c r="AC43" s="648"/>
      <c r="AD43" s="649" t="s">
        <v>129</v>
      </c>
      <c r="AE43" s="649"/>
      <c r="AF43" s="649"/>
      <c r="AG43" s="649"/>
      <c r="AH43" s="649"/>
      <c r="AI43" s="649"/>
      <c r="AJ43" s="649"/>
      <c r="AK43" s="649"/>
      <c r="AL43" s="625" t="s">
        <v>129</v>
      </c>
      <c r="AM43" s="626"/>
      <c r="AN43" s="626"/>
      <c r="AO43" s="650"/>
      <c r="CD43" s="619" t="s">
        <v>360</v>
      </c>
      <c r="CE43" s="620"/>
      <c r="CF43" s="620"/>
      <c r="CG43" s="620"/>
      <c r="CH43" s="620"/>
      <c r="CI43" s="620"/>
      <c r="CJ43" s="620"/>
      <c r="CK43" s="620"/>
      <c r="CL43" s="620"/>
      <c r="CM43" s="620"/>
      <c r="CN43" s="620"/>
      <c r="CO43" s="620"/>
      <c r="CP43" s="620"/>
      <c r="CQ43" s="621"/>
      <c r="CR43" s="622">
        <v>18256</v>
      </c>
      <c r="CS43" s="632"/>
      <c r="CT43" s="632"/>
      <c r="CU43" s="632"/>
      <c r="CV43" s="632"/>
      <c r="CW43" s="632"/>
      <c r="CX43" s="632"/>
      <c r="CY43" s="633"/>
      <c r="CZ43" s="625">
        <v>0.3</v>
      </c>
      <c r="DA43" s="634"/>
      <c r="DB43" s="634"/>
      <c r="DC43" s="635"/>
      <c r="DD43" s="628">
        <v>18256</v>
      </c>
      <c r="DE43" s="632"/>
      <c r="DF43" s="632"/>
      <c r="DG43" s="632"/>
      <c r="DH43" s="632"/>
      <c r="DI43" s="632"/>
      <c r="DJ43" s="632"/>
      <c r="DK43" s="633"/>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15">
      <c r="B44" s="599" t="s">
        <v>361</v>
      </c>
      <c r="C44" s="600"/>
      <c r="D44" s="600"/>
      <c r="E44" s="600"/>
      <c r="F44" s="600"/>
      <c r="G44" s="600"/>
      <c r="H44" s="600"/>
      <c r="I44" s="600"/>
      <c r="J44" s="600"/>
      <c r="K44" s="600"/>
      <c r="L44" s="600"/>
      <c r="M44" s="600"/>
      <c r="N44" s="600"/>
      <c r="O44" s="600"/>
      <c r="P44" s="600"/>
      <c r="Q44" s="601"/>
      <c r="R44" s="602">
        <v>6342136</v>
      </c>
      <c r="S44" s="636"/>
      <c r="T44" s="636"/>
      <c r="U44" s="636"/>
      <c r="V44" s="636"/>
      <c r="W44" s="636"/>
      <c r="X44" s="636"/>
      <c r="Y44" s="637"/>
      <c r="Z44" s="638">
        <v>100</v>
      </c>
      <c r="AA44" s="638"/>
      <c r="AB44" s="638"/>
      <c r="AC44" s="638"/>
      <c r="AD44" s="639">
        <v>3541573</v>
      </c>
      <c r="AE44" s="639"/>
      <c r="AF44" s="639"/>
      <c r="AG44" s="639"/>
      <c r="AH44" s="639"/>
      <c r="AI44" s="639"/>
      <c r="AJ44" s="639"/>
      <c r="AK44" s="639"/>
      <c r="AL44" s="605">
        <v>100</v>
      </c>
      <c r="AM44" s="640"/>
      <c r="AN44" s="640"/>
      <c r="AO44" s="641"/>
      <c r="CD44" s="642" t="s">
        <v>308</v>
      </c>
      <c r="CE44" s="643"/>
      <c r="CF44" s="619" t="s">
        <v>362</v>
      </c>
      <c r="CG44" s="620"/>
      <c r="CH44" s="620"/>
      <c r="CI44" s="620"/>
      <c r="CJ44" s="620"/>
      <c r="CK44" s="620"/>
      <c r="CL44" s="620"/>
      <c r="CM44" s="620"/>
      <c r="CN44" s="620"/>
      <c r="CO44" s="620"/>
      <c r="CP44" s="620"/>
      <c r="CQ44" s="621"/>
      <c r="CR44" s="622">
        <v>970903</v>
      </c>
      <c r="CS44" s="623"/>
      <c r="CT44" s="623"/>
      <c r="CU44" s="623"/>
      <c r="CV44" s="623"/>
      <c r="CW44" s="623"/>
      <c r="CX44" s="623"/>
      <c r="CY44" s="624"/>
      <c r="CZ44" s="625">
        <v>16</v>
      </c>
      <c r="DA44" s="626"/>
      <c r="DB44" s="626"/>
      <c r="DC44" s="627"/>
      <c r="DD44" s="628">
        <v>197856</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CD45" s="644"/>
      <c r="CE45" s="645"/>
      <c r="CF45" s="619" t="s">
        <v>363</v>
      </c>
      <c r="CG45" s="620"/>
      <c r="CH45" s="620"/>
      <c r="CI45" s="620"/>
      <c r="CJ45" s="620"/>
      <c r="CK45" s="620"/>
      <c r="CL45" s="620"/>
      <c r="CM45" s="620"/>
      <c r="CN45" s="620"/>
      <c r="CO45" s="620"/>
      <c r="CP45" s="620"/>
      <c r="CQ45" s="621"/>
      <c r="CR45" s="622">
        <v>347051</v>
      </c>
      <c r="CS45" s="632"/>
      <c r="CT45" s="632"/>
      <c r="CU45" s="632"/>
      <c r="CV45" s="632"/>
      <c r="CW45" s="632"/>
      <c r="CX45" s="632"/>
      <c r="CY45" s="633"/>
      <c r="CZ45" s="625">
        <v>5.7</v>
      </c>
      <c r="DA45" s="634"/>
      <c r="DB45" s="634"/>
      <c r="DC45" s="635"/>
      <c r="DD45" s="628">
        <v>14695</v>
      </c>
      <c r="DE45" s="632"/>
      <c r="DF45" s="632"/>
      <c r="DG45" s="632"/>
      <c r="DH45" s="632"/>
      <c r="DI45" s="632"/>
      <c r="DJ45" s="632"/>
      <c r="DK45" s="633"/>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15">
      <c r="B46" s="211" t="s">
        <v>364</v>
      </c>
      <c r="CD46" s="644"/>
      <c r="CE46" s="645"/>
      <c r="CF46" s="619" t="s">
        <v>365</v>
      </c>
      <c r="CG46" s="620"/>
      <c r="CH46" s="620"/>
      <c r="CI46" s="620"/>
      <c r="CJ46" s="620"/>
      <c r="CK46" s="620"/>
      <c r="CL46" s="620"/>
      <c r="CM46" s="620"/>
      <c r="CN46" s="620"/>
      <c r="CO46" s="620"/>
      <c r="CP46" s="620"/>
      <c r="CQ46" s="621"/>
      <c r="CR46" s="622">
        <v>614211</v>
      </c>
      <c r="CS46" s="623"/>
      <c r="CT46" s="623"/>
      <c r="CU46" s="623"/>
      <c r="CV46" s="623"/>
      <c r="CW46" s="623"/>
      <c r="CX46" s="623"/>
      <c r="CY46" s="624"/>
      <c r="CZ46" s="625">
        <v>10.1</v>
      </c>
      <c r="DA46" s="626"/>
      <c r="DB46" s="626"/>
      <c r="DC46" s="627"/>
      <c r="DD46" s="628">
        <v>175770</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18" t="s">
        <v>366</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D47" s="644"/>
      <c r="CE47" s="645"/>
      <c r="CF47" s="619" t="s">
        <v>367</v>
      </c>
      <c r="CG47" s="620"/>
      <c r="CH47" s="620"/>
      <c r="CI47" s="620"/>
      <c r="CJ47" s="620"/>
      <c r="CK47" s="620"/>
      <c r="CL47" s="620"/>
      <c r="CM47" s="620"/>
      <c r="CN47" s="620"/>
      <c r="CO47" s="620"/>
      <c r="CP47" s="620"/>
      <c r="CQ47" s="621"/>
      <c r="CR47" s="622">
        <v>6662</v>
      </c>
      <c r="CS47" s="632"/>
      <c r="CT47" s="632"/>
      <c r="CU47" s="632"/>
      <c r="CV47" s="632"/>
      <c r="CW47" s="632"/>
      <c r="CX47" s="632"/>
      <c r="CY47" s="633"/>
      <c r="CZ47" s="625">
        <v>0.1</v>
      </c>
      <c r="DA47" s="634"/>
      <c r="DB47" s="634"/>
      <c r="DC47" s="635"/>
      <c r="DD47" s="628">
        <v>6662</v>
      </c>
      <c r="DE47" s="632"/>
      <c r="DF47" s="632"/>
      <c r="DG47" s="632"/>
      <c r="DH47" s="632"/>
      <c r="DI47" s="632"/>
      <c r="DJ47" s="632"/>
      <c r="DK47" s="633"/>
      <c r="DL47" s="629"/>
      <c r="DM47" s="630"/>
      <c r="DN47" s="630"/>
      <c r="DO47" s="630"/>
      <c r="DP47" s="630"/>
      <c r="DQ47" s="630"/>
      <c r="DR47" s="630"/>
      <c r="DS47" s="630"/>
      <c r="DT47" s="630"/>
      <c r="DU47" s="630"/>
      <c r="DV47" s="631"/>
      <c r="DW47" s="615"/>
      <c r="DX47" s="616"/>
      <c r="DY47" s="616"/>
      <c r="DZ47" s="616"/>
      <c r="EA47" s="616"/>
      <c r="EB47" s="616"/>
      <c r="EC47" s="617"/>
    </row>
    <row r="48" spans="2:133" x14ac:dyDescent="0.15">
      <c r="B48" s="618" t="s">
        <v>368</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6"/>
      <c r="CE48" s="647"/>
      <c r="CF48" s="619" t="s">
        <v>369</v>
      </c>
      <c r="CG48" s="620"/>
      <c r="CH48" s="620"/>
      <c r="CI48" s="620"/>
      <c r="CJ48" s="620"/>
      <c r="CK48" s="620"/>
      <c r="CL48" s="620"/>
      <c r="CM48" s="620"/>
      <c r="CN48" s="620"/>
      <c r="CO48" s="620"/>
      <c r="CP48" s="620"/>
      <c r="CQ48" s="621"/>
      <c r="CR48" s="622" t="s">
        <v>129</v>
      </c>
      <c r="CS48" s="623"/>
      <c r="CT48" s="623"/>
      <c r="CU48" s="623"/>
      <c r="CV48" s="623"/>
      <c r="CW48" s="623"/>
      <c r="CX48" s="623"/>
      <c r="CY48" s="624"/>
      <c r="CZ48" s="625" t="s">
        <v>129</v>
      </c>
      <c r="DA48" s="626"/>
      <c r="DB48" s="626"/>
      <c r="DC48" s="627"/>
      <c r="DD48" s="628" t="s">
        <v>129</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360"/>
      <c r="CD49" s="599" t="s">
        <v>370</v>
      </c>
      <c r="CE49" s="600"/>
      <c r="CF49" s="600"/>
      <c r="CG49" s="600"/>
      <c r="CH49" s="600"/>
      <c r="CI49" s="600"/>
      <c r="CJ49" s="600"/>
      <c r="CK49" s="600"/>
      <c r="CL49" s="600"/>
      <c r="CM49" s="600"/>
      <c r="CN49" s="600"/>
      <c r="CO49" s="600"/>
      <c r="CP49" s="600"/>
      <c r="CQ49" s="601"/>
      <c r="CR49" s="602">
        <v>6066695</v>
      </c>
      <c r="CS49" s="603"/>
      <c r="CT49" s="603"/>
      <c r="CU49" s="603"/>
      <c r="CV49" s="603"/>
      <c r="CW49" s="603"/>
      <c r="CX49" s="603"/>
      <c r="CY49" s="604"/>
      <c r="CZ49" s="605">
        <v>100</v>
      </c>
      <c r="DA49" s="606"/>
      <c r="DB49" s="606"/>
      <c r="DC49" s="607"/>
      <c r="DD49" s="608">
        <v>4137460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x14ac:dyDescent="0.15">
      <c r="B50" s="360"/>
    </row>
  </sheetData>
  <sheetProtection algorithmName="SHA-512" hashValue="GFfyg4jB4LnbYAL6pK5rkxBmieYDmgHuWUgn54/dQCGWG7egky7Eqs2mX1bbzPnKvr/FZnyA6ODDoE013gWsDQ==" saltValue="DezXXajcjY25sM5QuGL2H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89" t="s">
        <v>371</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90" t="s">
        <v>372</v>
      </c>
      <c r="DK2" s="1091"/>
      <c r="DL2" s="1091"/>
      <c r="DM2" s="1091"/>
      <c r="DN2" s="1091"/>
      <c r="DO2" s="1092"/>
      <c r="DP2" s="219"/>
      <c r="DQ2" s="1090" t="s">
        <v>373</v>
      </c>
      <c r="DR2" s="1091"/>
      <c r="DS2" s="1091"/>
      <c r="DT2" s="1091"/>
      <c r="DU2" s="1091"/>
      <c r="DV2" s="1091"/>
      <c r="DW2" s="1091"/>
      <c r="DX2" s="1091"/>
      <c r="DY2" s="1091"/>
      <c r="DZ2" s="1092"/>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8" t="s">
        <v>374</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23"/>
      <c r="BA4" s="223"/>
      <c r="BB4" s="223"/>
      <c r="BC4" s="223"/>
      <c r="BD4" s="223"/>
      <c r="BE4" s="224"/>
      <c r="BF4" s="224"/>
      <c r="BG4" s="224"/>
      <c r="BH4" s="224"/>
      <c r="BI4" s="224"/>
      <c r="BJ4" s="224"/>
      <c r="BK4" s="224"/>
      <c r="BL4" s="224"/>
      <c r="BM4" s="224"/>
      <c r="BN4" s="224"/>
      <c r="BO4" s="224"/>
      <c r="BP4" s="224"/>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25"/>
    </row>
    <row r="5" spans="1:131" s="226" customFormat="1" ht="26.25" customHeight="1" x14ac:dyDescent="0.15">
      <c r="A5" s="991" t="s">
        <v>376</v>
      </c>
      <c r="B5" s="992"/>
      <c r="C5" s="992"/>
      <c r="D5" s="992"/>
      <c r="E5" s="992"/>
      <c r="F5" s="992"/>
      <c r="G5" s="992"/>
      <c r="H5" s="992"/>
      <c r="I5" s="992"/>
      <c r="J5" s="992"/>
      <c r="K5" s="992"/>
      <c r="L5" s="992"/>
      <c r="M5" s="992"/>
      <c r="N5" s="992"/>
      <c r="O5" s="992"/>
      <c r="P5" s="993"/>
      <c r="Q5" s="997" t="s">
        <v>377</v>
      </c>
      <c r="R5" s="998"/>
      <c r="S5" s="998"/>
      <c r="T5" s="998"/>
      <c r="U5" s="999"/>
      <c r="V5" s="997" t="s">
        <v>378</v>
      </c>
      <c r="W5" s="998"/>
      <c r="X5" s="998"/>
      <c r="Y5" s="998"/>
      <c r="Z5" s="999"/>
      <c r="AA5" s="997" t="s">
        <v>379</v>
      </c>
      <c r="AB5" s="998"/>
      <c r="AC5" s="998"/>
      <c r="AD5" s="998"/>
      <c r="AE5" s="998"/>
      <c r="AF5" s="1093" t="s">
        <v>380</v>
      </c>
      <c r="AG5" s="998"/>
      <c r="AH5" s="998"/>
      <c r="AI5" s="998"/>
      <c r="AJ5" s="1011"/>
      <c r="AK5" s="998" t="s">
        <v>381</v>
      </c>
      <c r="AL5" s="998"/>
      <c r="AM5" s="998"/>
      <c r="AN5" s="998"/>
      <c r="AO5" s="999"/>
      <c r="AP5" s="997" t="s">
        <v>382</v>
      </c>
      <c r="AQ5" s="998"/>
      <c r="AR5" s="998"/>
      <c r="AS5" s="998"/>
      <c r="AT5" s="999"/>
      <c r="AU5" s="997" t="s">
        <v>383</v>
      </c>
      <c r="AV5" s="998"/>
      <c r="AW5" s="998"/>
      <c r="AX5" s="998"/>
      <c r="AY5" s="1011"/>
      <c r="AZ5" s="223"/>
      <c r="BA5" s="223"/>
      <c r="BB5" s="223"/>
      <c r="BC5" s="223"/>
      <c r="BD5" s="223"/>
      <c r="BE5" s="224"/>
      <c r="BF5" s="224"/>
      <c r="BG5" s="224"/>
      <c r="BH5" s="224"/>
      <c r="BI5" s="224"/>
      <c r="BJ5" s="224"/>
      <c r="BK5" s="224"/>
      <c r="BL5" s="224"/>
      <c r="BM5" s="224"/>
      <c r="BN5" s="224"/>
      <c r="BO5" s="224"/>
      <c r="BP5" s="224"/>
      <c r="BQ5" s="991" t="s">
        <v>384</v>
      </c>
      <c r="BR5" s="992"/>
      <c r="BS5" s="992"/>
      <c r="BT5" s="992"/>
      <c r="BU5" s="992"/>
      <c r="BV5" s="992"/>
      <c r="BW5" s="992"/>
      <c r="BX5" s="992"/>
      <c r="BY5" s="992"/>
      <c r="BZ5" s="992"/>
      <c r="CA5" s="992"/>
      <c r="CB5" s="992"/>
      <c r="CC5" s="992"/>
      <c r="CD5" s="992"/>
      <c r="CE5" s="992"/>
      <c r="CF5" s="992"/>
      <c r="CG5" s="993"/>
      <c r="CH5" s="997" t="s">
        <v>385</v>
      </c>
      <c r="CI5" s="998"/>
      <c r="CJ5" s="998"/>
      <c r="CK5" s="998"/>
      <c r="CL5" s="999"/>
      <c r="CM5" s="997" t="s">
        <v>386</v>
      </c>
      <c r="CN5" s="998"/>
      <c r="CO5" s="998"/>
      <c r="CP5" s="998"/>
      <c r="CQ5" s="999"/>
      <c r="CR5" s="997" t="s">
        <v>387</v>
      </c>
      <c r="CS5" s="998"/>
      <c r="CT5" s="998"/>
      <c r="CU5" s="998"/>
      <c r="CV5" s="999"/>
      <c r="CW5" s="997" t="s">
        <v>388</v>
      </c>
      <c r="CX5" s="998"/>
      <c r="CY5" s="998"/>
      <c r="CZ5" s="998"/>
      <c r="DA5" s="999"/>
      <c r="DB5" s="997" t="s">
        <v>389</v>
      </c>
      <c r="DC5" s="998"/>
      <c r="DD5" s="998"/>
      <c r="DE5" s="998"/>
      <c r="DF5" s="999"/>
      <c r="DG5" s="1083" t="s">
        <v>390</v>
      </c>
      <c r="DH5" s="1084"/>
      <c r="DI5" s="1084"/>
      <c r="DJ5" s="1084"/>
      <c r="DK5" s="1085"/>
      <c r="DL5" s="1083" t="s">
        <v>391</v>
      </c>
      <c r="DM5" s="1084"/>
      <c r="DN5" s="1084"/>
      <c r="DO5" s="1084"/>
      <c r="DP5" s="1085"/>
      <c r="DQ5" s="997" t="s">
        <v>392</v>
      </c>
      <c r="DR5" s="998"/>
      <c r="DS5" s="998"/>
      <c r="DT5" s="998"/>
      <c r="DU5" s="999"/>
      <c r="DV5" s="997" t="s">
        <v>383</v>
      </c>
      <c r="DW5" s="998"/>
      <c r="DX5" s="998"/>
      <c r="DY5" s="998"/>
      <c r="DZ5" s="1011"/>
      <c r="EA5" s="225"/>
    </row>
    <row r="6" spans="1:131" s="22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094"/>
      <c r="AG6" s="1001"/>
      <c r="AH6" s="1001"/>
      <c r="AI6" s="1001"/>
      <c r="AJ6" s="1012"/>
      <c r="AK6" s="1001"/>
      <c r="AL6" s="1001"/>
      <c r="AM6" s="1001"/>
      <c r="AN6" s="1001"/>
      <c r="AO6" s="1002"/>
      <c r="AP6" s="1000"/>
      <c r="AQ6" s="1001"/>
      <c r="AR6" s="1001"/>
      <c r="AS6" s="1001"/>
      <c r="AT6" s="1002"/>
      <c r="AU6" s="1000"/>
      <c r="AV6" s="1001"/>
      <c r="AW6" s="1001"/>
      <c r="AX6" s="1001"/>
      <c r="AY6" s="1012"/>
      <c r="AZ6" s="223"/>
      <c r="BA6" s="223"/>
      <c r="BB6" s="223"/>
      <c r="BC6" s="223"/>
      <c r="BD6" s="223"/>
      <c r="BE6" s="224"/>
      <c r="BF6" s="224"/>
      <c r="BG6" s="224"/>
      <c r="BH6" s="224"/>
      <c r="BI6" s="224"/>
      <c r="BJ6" s="224"/>
      <c r="BK6" s="224"/>
      <c r="BL6" s="224"/>
      <c r="BM6" s="224"/>
      <c r="BN6" s="224"/>
      <c r="BO6" s="224"/>
      <c r="BP6" s="22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86"/>
      <c r="DH6" s="1087"/>
      <c r="DI6" s="1087"/>
      <c r="DJ6" s="1087"/>
      <c r="DK6" s="1088"/>
      <c r="DL6" s="1086"/>
      <c r="DM6" s="1087"/>
      <c r="DN6" s="1087"/>
      <c r="DO6" s="1087"/>
      <c r="DP6" s="1088"/>
      <c r="DQ6" s="1000"/>
      <c r="DR6" s="1001"/>
      <c r="DS6" s="1001"/>
      <c r="DT6" s="1001"/>
      <c r="DU6" s="1002"/>
      <c r="DV6" s="1000"/>
      <c r="DW6" s="1001"/>
      <c r="DX6" s="1001"/>
      <c r="DY6" s="1001"/>
      <c r="DZ6" s="1012"/>
      <c r="EA6" s="225"/>
    </row>
    <row r="7" spans="1:131" s="226" customFormat="1" ht="26.25" customHeight="1" thickTop="1" x14ac:dyDescent="0.15">
      <c r="A7" s="227">
        <v>1</v>
      </c>
      <c r="B7" s="1046" t="s">
        <v>393</v>
      </c>
      <c r="C7" s="1047"/>
      <c r="D7" s="1047"/>
      <c r="E7" s="1047"/>
      <c r="F7" s="1047"/>
      <c r="G7" s="1047"/>
      <c r="H7" s="1047"/>
      <c r="I7" s="1047"/>
      <c r="J7" s="1047"/>
      <c r="K7" s="1047"/>
      <c r="L7" s="1047"/>
      <c r="M7" s="1047"/>
      <c r="N7" s="1047"/>
      <c r="O7" s="1047"/>
      <c r="P7" s="1048"/>
      <c r="Q7" s="1101">
        <v>6342</v>
      </c>
      <c r="R7" s="1102"/>
      <c r="S7" s="1102"/>
      <c r="T7" s="1102"/>
      <c r="U7" s="1102"/>
      <c r="V7" s="1102">
        <v>6067</v>
      </c>
      <c r="W7" s="1102"/>
      <c r="X7" s="1102"/>
      <c r="Y7" s="1102"/>
      <c r="Z7" s="1102"/>
      <c r="AA7" s="1102">
        <v>275</v>
      </c>
      <c r="AB7" s="1102"/>
      <c r="AC7" s="1102"/>
      <c r="AD7" s="1102"/>
      <c r="AE7" s="1103"/>
      <c r="AF7" s="1104">
        <v>275</v>
      </c>
      <c r="AG7" s="1105"/>
      <c r="AH7" s="1105"/>
      <c r="AI7" s="1105"/>
      <c r="AJ7" s="1106"/>
      <c r="AK7" s="1107">
        <v>42</v>
      </c>
      <c r="AL7" s="1108"/>
      <c r="AM7" s="1108"/>
      <c r="AN7" s="1108"/>
      <c r="AO7" s="1108"/>
      <c r="AP7" s="1108">
        <v>5250</v>
      </c>
      <c r="AQ7" s="1108"/>
      <c r="AR7" s="1108"/>
      <c r="AS7" s="1108"/>
      <c r="AT7" s="1108"/>
      <c r="AU7" s="1109"/>
      <c r="AV7" s="1109"/>
      <c r="AW7" s="1109"/>
      <c r="AX7" s="1109"/>
      <c r="AY7" s="1110"/>
      <c r="AZ7" s="223"/>
      <c r="BA7" s="223"/>
      <c r="BB7" s="223"/>
      <c r="BC7" s="223"/>
      <c r="BD7" s="223"/>
      <c r="BE7" s="224"/>
      <c r="BF7" s="224"/>
      <c r="BG7" s="224"/>
      <c r="BH7" s="224"/>
      <c r="BI7" s="224"/>
      <c r="BJ7" s="224"/>
      <c r="BK7" s="224"/>
      <c r="BL7" s="224"/>
      <c r="BM7" s="224"/>
      <c r="BN7" s="224"/>
      <c r="BO7" s="224"/>
      <c r="BP7" s="224"/>
      <c r="BQ7" s="227">
        <v>1</v>
      </c>
      <c r="BR7" s="228"/>
      <c r="BS7" s="1098"/>
      <c r="BT7" s="1099"/>
      <c r="BU7" s="1099"/>
      <c r="BV7" s="1099"/>
      <c r="BW7" s="1099"/>
      <c r="BX7" s="1099"/>
      <c r="BY7" s="1099"/>
      <c r="BZ7" s="1099"/>
      <c r="CA7" s="1099"/>
      <c r="CB7" s="1099"/>
      <c r="CC7" s="1099"/>
      <c r="CD7" s="1099"/>
      <c r="CE7" s="1099"/>
      <c r="CF7" s="1099"/>
      <c r="CG7" s="1111"/>
      <c r="CH7" s="1095"/>
      <c r="CI7" s="1096"/>
      <c r="CJ7" s="1096"/>
      <c r="CK7" s="1096"/>
      <c r="CL7" s="1097"/>
      <c r="CM7" s="1095"/>
      <c r="CN7" s="1096"/>
      <c r="CO7" s="1096"/>
      <c r="CP7" s="1096"/>
      <c r="CQ7" s="1097"/>
      <c r="CR7" s="1095"/>
      <c r="CS7" s="1096"/>
      <c r="CT7" s="1096"/>
      <c r="CU7" s="1096"/>
      <c r="CV7" s="1097"/>
      <c r="CW7" s="1095"/>
      <c r="CX7" s="1096"/>
      <c r="CY7" s="1096"/>
      <c r="CZ7" s="1096"/>
      <c r="DA7" s="1097"/>
      <c r="DB7" s="1095"/>
      <c r="DC7" s="1096"/>
      <c r="DD7" s="1096"/>
      <c r="DE7" s="1096"/>
      <c r="DF7" s="1097"/>
      <c r="DG7" s="1095"/>
      <c r="DH7" s="1096"/>
      <c r="DI7" s="1096"/>
      <c r="DJ7" s="1096"/>
      <c r="DK7" s="1097"/>
      <c r="DL7" s="1095"/>
      <c r="DM7" s="1096"/>
      <c r="DN7" s="1096"/>
      <c r="DO7" s="1096"/>
      <c r="DP7" s="1097"/>
      <c r="DQ7" s="1095"/>
      <c r="DR7" s="1096"/>
      <c r="DS7" s="1096"/>
      <c r="DT7" s="1096"/>
      <c r="DU7" s="1097"/>
      <c r="DV7" s="1098"/>
      <c r="DW7" s="1099"/>
      <c r="DX7" s="1099"/>
      <c r="DY7" s="1099"/>
      <c r="DZ7" s="1100"/>
      <c r="EA7" s="225"/>
    </row>
    <row r="8" spans="1:131" s="226" customFormat="1" ht="26.25" customHeight="1" x14ac:dyDescent="0.15">
      <c r="A8" s="229">
        <v>2</v>
      </c>
      <c r="B8" s="1026" t="s">
        <v>394</v>
      </c>
      <c r="C8" s="1027"/>
      <c r="D8" s="1027"/>
      <c r="E8" s="1027"/>
      <c r="F8" s="1027"/>
      <c r="G8" s="1027"/>
      <c r="H8" s="1027"/>
      <c r="I8" s="1027"/>
      <c r="J8" s="1027"/>
      <c r="K8" s="1027"/>
      <c r="L8" s="1027"/>
      <c r="M8" s="1027"/>
      <c r="N8" s="1027"/>
      <c r="O8" s="1027"/>
      <c r="P8" s="1028"/>
      <c r="Q8" s="1034">
        <v>0</v>
      </c>
      <c r="R8" s="1035"/>
      <c r="S8" s="1035"/>
      <c r="T8" s="1035"/>
      <c r="U8" s="1035"/>
      <c r="V8" s="1035">
        <v>0</v>
      </c>
      <c r="W8" s="1035"/>
      <c r="X8" s="1035"/>
      <c r="Y8" s="1035"/>
      <c r="Z8" s="1035"/>
      <c r="AA8" s="1035">
        <v>0</v>
      </c>
      <c r="AB8" s="1035"/>
      <c r="AC8" s="1035"/>
      <c r="AD8" s="1035"/>
      <c r="AE8" s="1036"/>
      <c r="AF8" s="1031" t="s">
        <v>129</v>
      </c>
      <c r="AG8" s="1032"/>
      <c r="AH8" s="1032"/>
      <c r="AI8" s="1032"/>
      <c r="AJ8" s="1033"/>
      <c r="AK8" s="1079">
        <v>0</v>
      </c>
      <c r="AL8" s="1080"/>
      <c r="AM8" s="1080"/>
      <c r="AN8" s="1080"/>
      <c r="AO8" s="1080"/>
      <c r="AP8" s="1080">
        <v>0</v>
      </c>
      <c r="AQ8" s="1080"/>
      <c r="AR8" s="1080"/>
      <c r="AS8" s="1080"/>
      <c r="AT8" s="1080"/>
      <c r="AU8" s="1081"/>
      <c r="AV8" s="1081"/>
      <c r="AW8" s="1081"/>
      <c r="AX8" s="1081"/>
      <c r="AY8" s="1082"/>
      <c r="AZ8" s="223"/>
      <c r="BA8" s="223"/>
      <c r="BB8" s="223"/>
      <c r="BC8" s="223"/>
      <c r="BD8" s="223"/>
      <c r="BE8" s="224"/>
      <c r="BF8" s="224"/>
      <c r="BG8" s="224"/>
      <c r="BH8" s="224"/>
      <c r="BI8" s="224"/>
      <c r="BJ8" s="224"/>
      <c r="BK8" s="224"/>
      <c r="BL8" s="224"/>
      <c r="BM8" s="224"/>
      <c r="BN8" s="224"/>
      <c r="BO8" s="224"/>
      <c r="BP8" s="224"/>
      <c r="BQ8" s="229">
        <v>2</v>
      </c>
      <c r="BR8" s="230"/>
      <c r="BS8" s="988"/>
      <c r="BT8" s="989"/>
      <c r="BU8" s="989"/>
      <c r="BV8" s="989"/>
      <c r="BW8" s="989"/>
      <c r="BX8" s="989"/>
      <c r="BY8" s="989"/>
      <c r="BZ8" s="989"/>
      <c r="CA8" s="989"/>
      <c r="CB8" s="989"/>
      <c r="CC8" s="989"/>
      <c r="CD8" s="989"/>
      <c r="CE8" s="989"/>
      <c r="CF8" s="989"/>
      <c r="CG8" s="1010"/>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25"/>
    </row>
    <row r="9" spans="1:131" s="226" customFormat="1" ht="26.25" customHeight="1" x14ac:dyDescent="0.15">
      <c r="A9" s="229">
        <v>3</v>
      </c>
      <c r="B9" s="1026"/>
      <c r="C9" s="1027"/>
      <c r="D9" s="1027"/>
      <c r="E9" s="1027"/>
      <c r="F9" s="1027"/>
      <c r="G9" s="1027"/>
      <c r="H9" s="1027"/>
      <c r="I9" s="1027"/>
      <c r="J9" s="1027"/>
      <c r="K9" s="1027"/>
      <c r="L9" s="1027"/>
      <c r="M9" s="1027"/>
      <c r="N9" s="1027"/>
      <c r="O9" s="1027"/>
      <c r="P9" s="1028"/>
      <c r="Q9" s="1034"/>
      <c r="R9" s="1035"/>
      <c r="S9" s="1035"/>
      <c r="T9" s="1035"/>
      <c r="U9" s="1035"/>
      <c r="V9" s="1035"/>
      <c r="W9" s="1035"/>
      <c r="X9" s="1035"/>
      <c r="Y9" s="1035"/>
      <c r="Z9" s="1035"/>
      <c r="AA9" s="1035"/>
      <c r="AB9" s="1035"/>
      <c r="AC9" s="1035"/>
      <c r="AD9" s="1035"/>
      <c r="AE9" s="1036"/>
      <c r="AF9" s="1031"/>
      <c r="AG9" s="1032"/>
      <c r="AH9" s="1032"/>
      <c r="AI9" s="1032"/>
      <c r="AJ9" s="1033"/>
      <c r="AK9" s="1079"/>
      <c r="AL9" s="1080"/>
      <c r="AM9" s="1080"/>
      <c r="AN9" s="1080"/>
      <c r="AO9" s="1080"/>
      <c r="AP9" s="1080"/>
      <c r="AQ9" s="1080"/>
      <c r="AR9" s="1080"/>
      <c r="AS9" s="1080"/>
      <c r="AT9" s="1080"/>
      <c r="AU9" s="1081"/>
      <c r="AV9" s="1081"/>
      <c r="AW9" s="1081"/>
      <c r="AX9" s="1081"/>
      <c r="AY9" s="1082"/>
      <c r="AZ9" s="223"/>
      <c r="BA9" s="223"/>
      <c r="BB9" s="223"/>
      <c r="BC9" s="223"/>
      <c r="BD9" s="223"/>
      <c r="BE9" s="224"/>
      <c r="BF9" s="224"/>
      <c r="BG9" s="224"/>
      <c r="BH9" s="224"/>
      <c r="BI9" s="224"/>
      <c r="BJ9" s="224"/>
      <c r="BK9" s="224"/>
      <c r="BL9" s="224"/>
      <c r="BM9" s="224"/>
      <c r="BN9" s="224"/>
      <c r="BO9" s="224"/>
      <c r="BP9" s="224"/>
      <c r="BQ9" s="229">
        <v>3</v>
      </c>
      <c r="BR9" s="230"/>
      <c r="BS9" s="988"/>
      <c r="BT9" s="989"/>
      <c r="BU9" s="989"/>
      <c r="BV9" s="989"/>
      <c r="BW9" s="989"/>
      <c r="BX9" s="989"/>
      <c r="BY9" s="989"/>
      <c r="BZ9" s="989"/>
      <c r="CA9" s="989"/>
      <c r="CB9" s="989"/>
      <c r="CC9" s="989"/>
      <c r="CD9" s="989"/>
      <c r="CE9" s="989"/>
      <c r="CF9" s="989"/>
      <c r="CG9" s="1010"/>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25"/>
    </row>
    <row r="10" spans="1:131" s="226" customFormat="1" ht="26.25" customHeight="1" x14ac:dyDescent="0.15">
      <c r="A10" s="229">
        <v>4</v>
      </c>
      <c r="B10" s="1026"/>
      <c r="C10" s="1027"/>
      <c r="D10" s="1027"/>
      <c r="E10" s="1027"/>
      <c r="F10" s="1027"/>
      <c r="G10" s="1027"/>
      <c r="H10" s="1027"/>
      <c r="I10" s="1027"/>
      <c r="J10" s="1027"/>
      <c r="K10" s="1027"/>
      <c r="L10" s="1027"/>
      <c r="M10" s="1027"/>
      <c r="N10" s="1027"/>
      <c r="O10" s="1027"/>
      <c r="P10" s="1028"/>
      <c r="Q10" s="1034"/>
      <c r="R10" s="1035"/>
      <c r="S10" s="1035"/>
      <c r="T10" s="1035"/>
      <c r="U10" s="1035"/>
      <c r="V10" s="1035"/>
      <c r="W10" s="1035"/>
      <c r="X10" s="1035"/>
      <c r="Y10" s="1035"/>
      <c r="Z10" s="1035"/>
      <c r="AA10" s="1035"/>
      <c r="AB10" s="1035"/>
      <c r="AC10" s="1035"/>
      <c r="AD10" s="1035"/>
      <c r="AE10" s="1036"/>
      <c r="AF10" s="1031"/>
      <c r="AG10" s="1032"/>
      <c r="AH10" s="1032"/>
      <c r="AI10" s="1032"/>
      <c r="AJ10" s="1033"/>
      <c r="AK10" s="1079"/>
      <c r="AL10" s="1080"/>
      <c r="AM10" s="1080"/>
      <c r="AN10" s="1080"/>
      <c r="AO10" s="1080"/>
      <c r="AP10" s="1080"/>
      <c r="AQ10" s="1080"/>
      <c r="AR10" s="1080"/>
      <c r="AS10" s="1080"/>
      <c r="AT10" s="1080"/>
      <c r="AU10" s="1081"/>
      <c r="AV10" s="1081"/>
      <c r="AW10" s="1081"/>
      <c r="AX10" s="1081"/>
      <c r="AY10" s="1082"/>
      <c r="AZ10" s="223"/>
      <c r="BA10" s="223"/>
      <c r="BB10" s="223"/>
      <c r="BC10" s="223"/>
      <c r="BD10" s="223"/>
      <c r="BE10" s="224"/>
      <c r="BF10" s="224"/>
      <c r="BG10" s="224"/>
      <c r="BH10" s="224"/>
      <c r="BI10" s="224"/>
      <c r="BJ10" s="224"/>
      <c r="BK10" s="224"/>
      <c r="BL10" s="224"/>
      <c r="BM10" s="224"/>
      <c r="BN10" s="224"/>
      <c r="BO10" s="224"/>
      <c r="BP10" s="224"/>
      <c r="BQ10" s="229">
        <v>4</v>
      </c>
      <c r="BR10" s="230"/>
      <c r="BS10" s="988"/>
      <c r="BT10" s="989"/>
      <c r="BU10" s="989"/>
      <c r="BV10" s="989"/>
      <c r="BW10" s="989"/>
      <c r="BX10" s="989"/>
      <c r="BY10" s="989"/>
      <c r="BZ10" s="989"/>
      <c r="CA10" s="989"/>
      <c r="CB10" s="989"/>
      <c r="CC10" s="989"/>
      <c r="CD10" s="989"/>
      <c r="CE10" s="989"/>
      <c r="CF10" s="989"/>
      <c r="CG10" s="1010"/>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25"/>
    </row>
    <row r="11" spans="1:131" s="226" customFormat="1" ht="26.25" customHeight="1" x14ac:dyDescent="0.15">
      <c r="A11" s="229">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79"/>
      <c r="AL11" s="1080"/>
      <c r="AM11" s="1080"/>
      <c r="AN11" s="1080"/>
      <c r="AO11" s="1080"/>
      <c r="AP11" s="1080"/>
      <c r="AQ11" s="1080"/>
      <c r="AR11" s="1080"/>
      <c r="AS11" s="1080"/>
      <c r="AT11" s="1080"/>
      <c r="AU11" s="1081"/>
      <c r="AV11" s="1081"/>
      <c r="AW11" s="1081"/>
      <c r="AX11" s="1081"/>
      <c r="AY11" s="1082"/>
      <c r="AZ11" s="223"/>
      <c r="BA11" s="223"/>
      <c r="BB11" s="223"/>
      <c r="BC11" s="223"/>
      <c r="BD11" s="223"/>
      <c r="BE11" s="224"/>
      <c r="BF11" s="224"/>
      <c r="BG11" s="224"/>
      <c r="BH11" s="224"/>
      <c r="BI11" s="224"/>
      <c r="BJ11" s="224"/>
      <c r="BK11" s="224"/>
      <c r="BL11" s="224"/>
      <c r="BM11" s="224"/>
      <c r="BN11" s="224"/>
      <c r="BO11" s="224"/>
      <c r="BP11" s="224"/>
      <c r="BQ11" s="229">
        <v>5</v>
      </c>
      <c r="BR11" s="230"/>
      <c r="BS11" s="988"/>
      <c r="BT11" s="989"/>
      <c r="BU11" s="989"/>
      <c r="BV11" s="989"/>
      <c r="BW11" s="989"/>
      <c r="BX11" s="989"/>
      <c r="BY11" s="989"/>
      <c r="BZ11" s="989"/>
      <c r="CA11" s="989"/>
      <c r="CB11" s="989"/>
      <c r="CC11" s="989"/>
      <c r="CD11" s="989"/>
      <c r="CE11" s="989"/>
      <c r="CF11" s="989"/>
      <c r="CG11" s="1010"/>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25"/>
    </row>
    <row r="12" spans="1:131" s="226" customFormat="1" ht="26.25" customHeight="1" x14ac:dyDescent="0.15">
      <c r="A12" s="229">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79"/>
      <c r="AL12" s="1080"/>
      <c r="AM12" s="1080"/>
      <c r="AN12" s="1080"/>
      <c r="AO12" s="1080"/>
      <c r="AP12" s="1080"/>
      <c r="AQ12" s="1080"/>
      <c r="AR12" s="1080"/>
      <c r="AS12" s="1080"/>
      <c r="AT12" s="1080"/>
      <c r="AU12" s="1081"/>
      <c r="AV12" s="1081"/>
      <c r="AW12" s="1081"/>
      <c r="AX12" s="1081"/>
      <c r="AY12" s="1082"/>
      <c r="AZ12" s="223"/>
      <c r="BA12" s="223"/>
      <c r="BB12" s="223"/>
      <c r="BC12" s="223"/>
      <c r="BD12" s="223"/>
      <c r="BE12" s="224"/>
      <c r="BF12" s="224"/>
      <c r="BG12" s="224"/>
      <c r="BH12" s="224"/>
      <c r="BI12" s="224"/>
      <c r="BJ12" s="224"/>
      <c r="BK12" s="224"/>
      <c r="BL12" s="224"/>
      <c r="BM12" s="224"/>
      <c r="BN12" s="224"/>
      <c r="BO12" s="224"/>
      <c r="BP12" s="224"/>
      <c r="BQ12" s="229">
        <v>6</v>
      </c>
      <c r="BR12" s="230"/>
      <c r="BS12" s="988"/>
      <c r="BT12" s="989"/>
      <c r="BU12" s="989"/>
      <c r="BV12" s="989"/>
      <c r="BW12" s="989"/>
      <c r="BX12" s="989"/>
      <c r="BY12" s="989"/>
      <c r="BZ12" s="989"/>
      <c r="CA12" s="989"/>
      <c r="CB12" s="989"/>
      <c r="CC12" s="989"/>
      <c r="CD12" s="989"/>
      <c r="CE12" s="989"/>
      <c r="CF12" s="989"/>
      <c r="CG12" s="1010"/>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25"/>
    </row>
    <row r="13" spans="1:131" s="226" customFormat="1" ht="26.25" customHeight="1" x14ac:dyDescent="0.15">
      <c r="A13" s="229">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79"/>
      <c r="AL13" s="1080"/>
      <c r="AM13" s="1080"/>
      <c r="AN13" s="1080"/>
      <c r="AO13" s="1080"/>
      <c r="AP13" s="1080"/>
      <c r="AQ13" s="1080"/>
      <c r="AR13" s="1080"/>
      <c r="AS13" s="1080"/>
      <c r="AT13" s="1080"/>
      <c r="AU13" s="1081"/>
      <c r="AV13" s="1081"/>
      <c r="AW13" s="1081"/>
      <c r="AX13" s="1081"/>
      <c r="AY13" s="1082"/>
      <c r="AZ13" s="223"/>
      <c r="BA13" s="223"/>
      <c r="BB13" s="223"/>
      <c r="BC13" s="223"/>
      <c r="BD13" s="223"/>
      <c r="BE13" s="224"/>
      <c r="BF13" s="224"/>
      <c r="BG13" s="224"/>
      <c r="BH13" s="224"/>
      <c r="BI13" s="224"/>
      <c r="BJ13" s="224"/>
      <c r="BK13" s="224"/>
      <c r="BL13" s="224"/>
      <c r="BM13" s="224"/>
      <c r="BN13" s="224"/>
      <c r="BO13" s="224"/>
      <c r="BP13" s="224"/>
      <c r="BQ13" s="229">
        <v>7</v>
      </c>
      <c r="BR13" s="230"/>
      <c r="BS13" s="988"/>
      <c r="BT13" s="989"/>
      <c r="BU13" s="989"/>
      <c r="BV13" s="989"/>
      <c r="BW13" s="989"/>
      <c r="BX13" s="989"/>
      <c r="BY13" s="989"/>
      <c r="BZ13" s="989"/>
      <c r="CA13" s="989"/>
      <c r="CB13" s="989"/>
      <c r="CC13" s="989"/>
      <c r="CD13" s="989"/>
      <c r="CE13" s="989"/>
      <c r="CF13" s="989"/>
      <c r="CG13" s="1010"/>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25"/>
    </row>
    <row r="14" spans="1:131" s="226" customFormat="1" ht="26.25" customHeight="1" x14ac:dyDescent="0.15">
      <c r="A14" s="229">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79"/>
      <c r="AL14" s="1080"/>
      <c r="AM14" s="1080"/>
      <c r="AN14" s="1080"/>
      <c r="AO14" s="1080"/>
      <c r="AP14" s="1080"/>
      <c r="AQ14" s="1080"/>
      <c r="AR14" s="1080"/>
      <c r="AS14" s="1080"/>
      <c r="AT14" s="1080"/>
      <c r="AU14" s="1081"/>
      <c r="AV14" s="1081"/>
      <c r="AW14" s="1081"/>
      <c r="AX14" s="1081"/>
      <c r="AY14" s="1082"/>
      <c r="AZ14" s="223"/>
      <c r="BA14" s="223"/>
      <c r="BB14" s="223"/>
      <c r="BC14" s="223"/>
      <c r="BD14" s="223"/>
      <c r="BE14" s="224"/>
      <c r="BF14" s="224"/>
      <c r="BG14" s="224"/>
      <c r="BH14" s="224"/>
      <c r="BI14" s="224"/>
      <c r="BJ14" s="224"/>
      <c r="BK14" s="224"/>
      <c r="BL14" s="224"/>
      <c r="BM14" s="224"/>
      <c r="BN14" s="224"/>
      <c r="BO14" s="224"/>
      <c r="BP14" s="224"/>
      <c r="BQ14" s="229">
        <v>8</v>
      </c>
      <c r="BR14" s="230"/>
      <c r="BS14" s="988"/>
      <c r="BT14" s="989"/>
      <c r="BU14" s="989"/>
      <c r="BV14" s="989"/>
      <c r="BW14" s="989"/>
      <c r="BX14" s="989"/>
      <c r="BY14" s="989"/>
      <c r="BZ14" s="989"/>
      <c r="CA14" s="989"/>
      <c r="CB14" s="989"/>
      <c r="CC14" s="989"/>
      <c r="CD14" s="989"/>
      <c r="CE14" s="989"/>
      <c r="CF14" s="989"/>
      <c r="CG14" s="1010"/>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25"/>
    </row>
    <row r="15" spans="1:131" s="226" customFormat="1" ht="26.25" customHeight="1" x14ac:dyDescent="0.15">
      <c r="A15" s="229">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79"/>
      <c r="AL15" s="1080"/>
      <c r="AM15" s="1080"/>
      <c r="AN15" s="1080"/>
      <c r="AO15" s="1080"/>
      <c r="AP15" s="1080"/>
      <c r="AQ15" s="1080"/>
      <c r="AR15" s="1080"/>
      <c r="AS15" s="1080"/>
      <c r="AT15" s="1080"/>
      <c r="AU15" s="1081"/>
      <c r="AV15" s="1081"/>
      <c r="AW15" s="1081"/>
      <c r="AX15" s="1081"/>
      <c r="AY15" s="1082"/>
      <c r="AZ15" s="223"/>
      <c r="BA15" s="223"/>
      <c r="BB15" s="223"/>
      <c r="BC15" s="223"/>
      <c r="BD15" s="223"/>
      <c r="BE15" s="224"/>
      <c r="BF15" s="224"/>
      <c r="BG15" s="224"/>
      <c r="BH15" s="224"/>
      <c r="BI15" s="224"/>
      <c r="BJ15" s="224"/>
      <c r="BK15" s="224"/>
      <c r="BL15" s="224"/>
      <c r="BM15" s="224"/>
      <c r="BN15" s="224"/>
      <c r="BO15" s="224"/>
      <c r="BP15" s="224"/>
      <c r="BQ15" s="229">
        <v>9</v>
      </c>
      <c r="BR15" s="230"/>
      <c r="BS15" s="988"/>
      <c r="BT15" s="989"/>
      <c r="BU15" s="989"/>
      <c r="BV15" s="989"/>
      <c r="BW15" s="989"/>
      <c r="BX15" s="989"/>
      <c r="BY15" s="989"/>
      <c r="BZ15" s="989"/>
      <c r="CA15" s="989"/>
      <c r="CB15" s="989"/>
      <c r="CC15" s="989"/>
      <c r="CD15" s="989"/>
      <c r="CE15" s="989"/>
      <c r="CF15" s="989"/>
      <c r="CG15" s="1010"/>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25"/>
    </row>
    <row r="16" spans="1:131" s="226" customFormat="1" ht="26.25" customHeight="1" x14ac:dyDescent="0.15">
      <c r="A16" s="229">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79"/>
      <c r="AL16" s="1080"/>
      <c r="AM16" s="1080"/>
      <c r="AN16" s="1080"/>
      <c r="AO16" s="1080"/>
      <c r="AP16" s="1080"/>
      <c r="AQ16" s="1080"/>
      <c r="AR16" s="1080"/>
      <c r="AS16" s="1080"/>
      <c r="AT16" s="1080"/>
      <c r="AU16" s="1081"/>
      <c r="AV16" s="1081"/>
      <c r="AW16" s="1081"/>
      <c r="AX16" s="1081"/>
      <c r="AY16" s="1082"/>
      <c r="AZ16" s="223"/>
      <c r="BA16" s="223"/>
      <c r="BB16" s="223"/>
      <c r="BC16" s="223"/>
      <c r="BD16" s="223"/>
      <c r="BE16" s="224"/>
      <c r="BF16" s="224"/>
      <c r="BG16" s="224"/>
      <c r="BH16" s="224"/>
      <c r="BI16" s="224"/>
      <c r="BJ16" s="224"/>
      <c r="BK16" s="224"/>
      <c r="BL16" s="224"/>
      <c r="BM16" s="224"/>
      <c r="BN16" s="224"/>
      <c r="BO16" s="224"/>
      <c r="BP16" s="224"/>
      <c r="BQ16" s="229">
        <v>10</v>
      </c>
      <c r="BR16" s="230"/>
      <c r="BS16" s="988"/>
      <c r="BT16" s="989"/>
      <c r="BU16" s="989"/>
      <c r="BV16" s="989"/>
      <c r="BW16" s="989"/>
      <c r="BX16" s="989"/>
      <c r="BY16" s="989"/>
      <c r="BZ16" s="989"/>
      <c r="CA16" s="989"/>
      <c r="CB16" s="989"/>
      <c r="CC16" s="989"/>
      <c r="CD16" s="989"/>
      <c r="CE16" s="989"/>
      <c r="CF16" s="989"/>
      <c r="CG16" s="1010"/>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25"/>
    </row>
    <row r="17" spans="1:131" s="226" customFormat="1" ht="26.25" customHeight="1" x14ac:dyDescent="0.15">
      <c r="A17" s="229">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79"/>
      <c r="AL17" s="1080"/>
      <c r="AM17" s="1080"/>
      <c r="AN17" s="1080"/>
      <c r="AO17" s="1080"/>
      <c r="AP17" s="1080"/>
      <c r="AQ17" s="1080"/>
      <c r="AR17" s="1080"/>
      <c r="AS17" s="1080"/>
      <c r="AT17" s="1080"/>
      <c r="AU17" s="1081"/>
      <c r="AV17" s="1081"/>
      <c r="AW17" s="1081"/>
      <c r="AX17" s="1081"/>
      <c r="AY17" s="1082"/>
      <c r="AZ17" s="223"/>
      <c r="BA17" s="223"/>
      <c r="BB17" s="223"/>
      <c r="BC17" s="223"/>
      <c r="BD17" s="223"/>
      <c r="BE17" s="224"/>
      <c r="BF17" s="224"/>
      <c r="BG17" s="224"/>
      <c r="BH17" s="224"/>
      <c r="BI17" s="224"/>
      <c r="BJ17" s="224"/>
      <c r="BK17" s="224"/>
      <c r="BL17" s="224"/>
      <c r="BM17" s="224"/>
      <c r="BN17" s="224"/>
      <c r="BO17" s="224"/>
      <c r="BP17" s="224"/>
      <c r="BQ17" s="229">
        <v>11</v>
      </c>
      <c r="BR17" s="230"/>
      <c r="BS17" s="988"/>
      <c r="BT17" s="989"/>
      <c r="BU17" s="989"/>
      <c r="BV17" s="989"/>
      <c r="BW17" s="989"/>
      <c r="BX17" s="989"/>
      <c r="BY17" s="989"/>
      <c r="BZ17" s="989"/>
      <c r="CA17" s="989"/>
      <c r="CB17" s="989"/>
      <c r="CC17" s="989"/>
      <c r="CD17" s="989"/>
      <c r="CE17" s="989"/>
      <c r="CF17" s="989"/>
      <c r="CG17" s="1010"/>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25"/>
    </row>
    <row r="18" spans="1:131" s="226" customFormat="1" ht="26.25" customHeight="1" x14ac:dyDescent="0.15">
      <c r="A18" s="229">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79"/>
      <c r="AL18" s="1080"/>
      <c r="AM18" s="1080"/>
      <c r="AN18" s="1080"/>
      <c r="AO18" s="1080"/>
      <c r="AP18" s="1080"/>
      <c r="AQ18" s="1080"/>
      <c r="AR18" s="1080"/>
      <c r="AS18" s="1080"/>
      <c r="AT18" s="1080"/>
      <c r="AU18" s="1081"/>
      <c r="AV18" s="1081"/>
      <c r="AW18" s="1081"/>
      <c r="AX18" s="1081"/>
      <c r="AY18" s="1082"/>
      <c r="AZ18" s="223"/>
      <c r="BA18" s="223"/>
      <c r="BB18" s="223"/>
      <c r="BC18" s="223"/>
      <c r="BD18" s="223"/>
      <c r="BE18" s="224"/>
      <c r="BF18" s="224"/>
      <c r="BG18" s="224"/>
      <c r="BH18" s="224"/>
      <c r="BI18" s="224"/>
      <c r="BJ18" s="224"/>
      <c r="BK18" s="224"/>
      <c r="BL18" s="224"/>
      <c r="BM18" s="224"/>
      <c r="BN18" s="224"/>
      <c r="BO18" s="224"/>
      <c r="BP18" s="224"/>
      <c r="BQ18" s="229">
        <v>12</v>
      </c>
      <c r="BR18" s="230"/>
      <c r="BS18" s="988"/>
      <c r="BT18" s="989"/>
      <c r="BU18" s="989"/>
      <c r="BV18" s="989"/>
      <c r="BW18" s="989"/>
      <c r="BX18" s="989"/>
      <c r="BY18" s="989"/>
      <c r="BZ18" s="989"/>
      <c r="CA18" s="989"/>
      <c r="CB18" s="989"/>
      <c r="CC18" s="989"/>
      <c r="CD18" s="989"/>
      <c r="CE18" s="989"/>
      <c r="CF18" s="989"/>
      <c r="CG18" s="1010"/>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25"/>
    </row>
    <row r="19" spans="1:131" s="226" customFormat="1" ht="26.25" customHeight="1" x14ac:dyDescent="0.15">
      <c r="A19" s="229">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79"/>
      <c r="AL19" s="1080"/>
      <c r="AM19" s="1080"/>
      <c r="AN19" s="1080"/>
      <c r="AO19" s="1080"/>
      <c r="AP19" s="1080"/>
      <c r="AQ19" s="1080"/>
      <c r="AR19" s="1080"/>
      <c r="AS19" s="1080"/>
      <c r="AT19" s="1080"/>
      <c r="AU19" s="1081"/>
      <c r="AV19" s="1081"/>
      <c r="AW19" s="1081"/>
      <c r="AX19" s="1081"/>
      <c r="AY19" s="1082"/>
      <c r="AZ19" s="223"/>
      <c r="BA19" s="223"/>
      <c r="BB19" s="223"/>
      <c r="BC19" s="223"/>
      <c r="BD19" s="223"/>
      <c r="BE19" s="224"/>
      <c r="BF19" s="224"/>
      <c r="BG19" s="224"/>
      <c r="BH19" s="224"/>
      <c r="BI19" s="224"/>
      <c r="BJ19" s="224"/>
      <c r="BK19" s="224"/>
      <c r="BL19" s="224"/>
      <c r="BM19" s="224"/>
      <c r="BN19" s="224"/>
      <c r="BO19" s="224"/>
      <c r="BP19" s="224"/>
      <c r="BQ19" s="229">
        <v>13</v>
      </c>
      <c r="BR19" s="230"/>
      <c r="BS19" s="988"/>
      <c r="BT19" s="989"/>
      <c r="BU19" s="989"/>
      <c r="BV19" s="989"/>
      <c r="BW19" s="989"/>
      <c r="BX19" s="989"/>
      <c r="BY19" s="989"/>
      <c r="BZ19" s="989"/>
      <c r="CA19" s="989"/>
      <c r="CB19" s="989"/>
      <c r="CC19" s="989"/>
      <c r="CD19" s="989"/>
      <c r="CE19" s="989"/>
      <c r="CF19" s="989"/>
      <c r="CG19" s="1010"/>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25"/>
    </row>
    <row r="20" spans="1:131" s="226" customFormat="1" ht="26.25" customHeight="1" x14ac:dyDescent="0.15">
      <c r="A20" s="229">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79"/>
      <c r="AL20" s="1080"/>
      <c r="AM20" s="1080"/>
      <c r="AN20" s="1080"/>
      <c r="AO20" s="1080"/>
      <c r="AP20" s="1080"/>
      <c r="AQ20" s="1080"/>
      <c r="AR20" s="1080"/>
      <c r="AS20" s="1080"/>
      <c r="AT20" s="1080"/>
      <c r="AU20" s="1081"/>
      <c r="AV20" s="1081"/>
      <c r="AW20" s="1081"/>
      <c r="AX20" s="1081"/>
      <c r="AY20" s="1082"/>
      <c r="AZ20" s="223"/>
      <c r="BA20" s="223"/>
      <c r="BB20" s="223"/>
      <c r="BC20" s="223"/>
      <c r="BD20" s="223"/>
      <c r="BE20" s="224"/>
      <c r="BF20" s="224"/>
      <c r="BG20" s="224"/>
      <c r="BH20" s="224"/>
      <c r="BI20" s="224"/>
      <c r="BJ20" s="224"/>
      <c r="BK20" s="224"/>
      <c r="BL20" s="224"/>
      <c r="BM20" s="224"/>
      <c r="BN20" s="224"/>
      <c r="BO20" s="224"/>
      <c r="BP20" s="224"/>
      <c r="BQ20" s="229">
        <v>14</v>
      </c>
      <c r="BR20" s="230"/>
      <c r="BS20" s="988"/>
      <c r="BT20" s="989"/>
      <c r="BU20" s="989"/>
      <c r="BV20" s="989"/>
      <c r="BW20" s="989"/>
      <c r="BX20" s="989"/>
      <c r="BY20" s="989"/>
      <c r="BZ20" s="989"/>
      <c r="CA20" s="989"/>
      <c r="CB20" s="989"/>
      <c r="CC20" s="989"/>
      <c r="CD20" s="989"/>
      <c r="CE20" s="989"/>
      <c r="CF20" s="989"/>
      <c r="CG20" s="1010"/>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25"/>
    </row>
    <row r="21" spans="1:131" s="226" customFormat="1" ht="26.25" customHeight="1" thickBot="1" x14ac:dyDescent="0.2">
      <c r="A21" s="229">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79"/>
      <c r="AL21" s="1080"/>
      <c r="AM21" s="1080"/>
      <c r="AN21" s="1080"/>
      <c r="AO21" s="1080"/>
      <c r="AP21" s="1080"/>
      <c r="AQ21" s="1080"/>
      <c r="AR21" s="1080"/>
      <c r="AS21" s="1080"/>
      <c r="AT21" s="1080"/>
      <c r="AU21" s="1081"/>
      <c r="AV21" s="1081"/>
      <c r="AW21" s="1081"/>
      <c r="AX21" s="1081"/>
      <c r="AY21" s="1082"/>
      <c r="AZ21" s="223"/>
      <c r="BA21" s="223"/>
      <c r="BB21" s="223"/>
      <c r="BC21" s="223"/>
      <c r="BD21" s="223"/>
      <c r="BE21" s="224"/>
      <c r="BF21" s="224"/>
      <c r="BG21" s="224"/>
      <c r="BH21" s="224"/>
      <c r="BI21" s="224"/>
      <c r="BJ21" s="224"/>
      <c r="BK21" s="224"/>
      <c r="BL21" s="224"/>
      <c r="BM21" s="224"/>
      <c r="BN21" s="224"/>
      <c r="BO21" s="224"/>
      <c r="BP21" s="224"/>
      <c r="BQ21" s="229">
        <v>15</v>
      </c>
      <c r="BR21" s="230"/>
      <c r="BS21" s="988"/>
      <c r="BT21" s="989"/>
      <c r="BU21" s="989"/>
      <c r="BV21" s="989"/>
      <c r="BW21" s="989"/>
      <c r="BX21" s="989"/>
      <c r="BY21" s="989"/>
      <c r="BZ21" s="989"/>
      <c r="CA21" s="989"/>
      <c r="CB21" s="989"/>
      <c r="CC21" s="989"/>
      <c r="CD21" s="989"/>
      <c r="CE21" s="989"/>
      <c r="CF21" s="989"/>
      <c r="CG21" s="1010"/>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25"/>
    </row>
    <row r="22" spans="1:131" s="226" customFormat="1" ht="26.25" customHeight="1" x14ac:dyDescent="0.15">
      <c r="A22" s="229">
        <v>16</v>
      </c>
      <c r="B22" s="1026"/>
      <c r="C22" s="1027"/>
      <c r="D22" s="1027"/>
      <c r="E22" s="1027"/>
      <c r="F22" s="1027"/>
      <c r="G22" s="1027"/>
      <c r="H22" s="1027"/>
      <c r="I22" s="1027"/>
      <c r="J22" s="1027"/>
      <c r="K22" s="1027"/>
      <c r="L22" s="1027"/>
      <c r="M22" s="1027"/>
      <c r="N22" s="1027"/>
      <c r="O22" s="1027"/>
      <c r="P22" s="1028"/>
      <c r="Q22" s="1072"/>
      <c r="R22" s="1073"/>
      <c r="S22" s="1073"/>
      <c r="T22" s="1073"/>
      <c r="U22" s="1073"/>
      <c r="V22" s="1073"/>
      <c r="W22" s="1073"/>
      <c r="X22" s="1073"/>
      <c r="Y22" s="1073"/>
      <c r="Z22" s="1073"/>
      <c r="AA22" s="1073"/>
      <c r="AB22" s="1073"/>
      <c r="AC22" s="1073"/>
      <c r="AD22" s="1073"/>
      <c r="AE22" s="1074"/>
      <c r="AF22" s="1031"/>
      <c r="AG22" s="1032"/>
      <c r="AH22" s="1032"/>
      <c r="AI22" s="1032"/>
      <c r="AJ22" s="1033"/>
      <c r="AK22" s="1075"/>
      <c r="AL22" s="1076"/>
      <c r="AM22" s="1076"/>
      <c r="AN22" s="1076"/>
      <c r="AO22" s="1076"/>
      <c r="AP22" s="1076"/>
      <c r="AQ22" s="1076"/>
      <c r="AR22" s="1076"/>
      <c r="AS22" s="1076"/>
      <c r="AT22" s="1076"/>
      <c r="AU22" s="1077"/>
      <c r="AV22" s="1077"/>
      <c r="AW22" s="1077"/>
      <c r="AX22" s="1077"/>
      <c r="AY22" s="1078"/>
      <c r="AZ22" s="1024" t="s">
        <v>395</v>
      </c>
      <c r="BA22" s="1024"/>
      <c r="BB22" s="1024"/>
      <c r="BC22" s="1024"/>
      <c r="BD22" s="1025"/>
      <c r="BE22" s="224"/>
      <c r="BF22" s="224"/>
      <c r="BG22" s="224"/>
      <c r="BH22" s="224"/>
      <c r="BI22" s="224"/>
      <c r="BJ22" s="224"/>
      <c r="BK22" s="224"/>
      <c r="BL22" s="224"/>
      <c r="BM22" s="224"/>
      <c r="BN22" s="224"/>
      <c r="BO22" s="224"/>
      <c r="BP22" s="224"/>
      <c r="BQ22" s="229">
        <v>16</v>
      </c>
      <c r="BR22" s="230"/>
      <c r="BS22" s="988"/>
      <c r="BT22" s="989"/>
      <c r="BU22" s="989"/>
      <c r="BV22" s="989"/>
      <c r="BW22" s="989"/>
      <c r="BX22" s="989"/>
      <c r="BY22" s="989"/>
      <c r="BZ22" s="989"/>
      <c r="CA22" s="989"/>
      <c r="CB22" s="989"/>
      <c r="CC22" s="989"/>
      <c r="CD22" s="989"/>
      <c r="CE22" s="989"/>
      <c r="CF22" s="989"/>
      <c r="CG22" s="1010"/>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25"/>
    </row>
    <row r="23" spans="1:131" s="226" customFormat="1" ht="26.25" customHeight="1" thickBot="1" x14ac:dyDescent="0.2">
      <c r="A23" s="231" t="s">
        <v>396</v>
      </c>
      <c r="B23" s="933" t="s">
        <v>397</v>
      </c>
      <c r="C23" s="934"/>
      <c r="D23" s="934"/>
      <c r="E23" s="934"/>
      <c r="F23" s="934"/>
      <c r="G23" s="934"/>
      <c r="H23" s="934"/>
      <c r="I23" s="934"/>
      <c r="J23" s="934"/>
      <c r="K23" s="934"/>
      <c r="L23" s="934"/>
      <c r="M23" s="934"/>
      <c r="N23" s="934"/>
      <c r="O23" s="934"/>
      <c r="P23" s="944"/>
      <c r="Q23" s="1066"/>
      <c r="R23" s="1060"/>
      <c r="S23" s="1060"/>
      <c r="T23" s="1060"/>
      <c r="U23" s="1060"/>
      <c r="V23" s="1060"/>
      <c r="W23" s="1060"/>
      <c r="X23" s="1060"/>
      <c r="Y23" s="1060"/>
      <c r="Z23" s="1060"/>
      <c r="AA23" s="1060"/>
      <c r="AB23" s="1060"/>
      <c r="AC23" s="1060"/>
      <c r="AD23" s="1060"/>
      <c r="AE23" s="1067"/>
      <c r="AF23" s="1068">
        <v>275</v>
      </c>
      <c r="AG23" s="1060"/>
      <c r="AH23" s="1060"/>
      <c r="AI23" s="1060"/>
      <c r="AJ23" s="1069"/>
      <c r="AK23" s="1070"/>
      <c r="AL23" s="1071"/>
      <c r="AM23" s="1071"/>
      <c r="AN23" s="1071"/>
      <c r="AO23" s="1071"/>
      <c r="AP23" s="1060"/>
      <c r="AQ23" s="1060"/>
      <c r="AR23" s="1060"/>
      <c r="AS23" s="1060"/>
      <c r="AT23" s="1060"/>
      <c r="AU23" s="1061"/>
      <c r="AV23" s="1061"/>
      <c r="AW23" s="1061"/>
      <c r="AX23" s="1061"/>
      <c r="AY23" s="1062"/>
      <c r="AZ23" s="1063" t="s">
        <v>398</v>
      </c>
      <c r="BA23" s="1064"/>
      <c r="BB23" s="1064"/>
      <c r="BC23" s="1064"/>
      <c r="BD23" s="1065"/>
      <c r="BE23" s="224"/>
      <c r="BF23" s="224"/>
      <c r="BG23" s="224"/>
      <c r="BH23" s="224"/>
      <c r="BI23" s="224"/>
      <c r="BJ23" s="224"/>
      <c r="BK23" s="224"/>
      <c r="BL23" s="224"/>
      <c r="BM23" s="224"/>
      <c r="BN23" s="224"/>
      <c r="BO23" s="224"/>
      <c r="BP23" s="224"/>
      <c r="BQ23" s="229">
        <v>17</v>
      </c>
      <c r="BR23" s="230"/>
      <c r="BS23" s="988"/>
      <c r="BT23" s="989"/>
      <c r="BU23" s="989"/>
      <c r="BV23" s="989"/>
      <c r="BW23" s="989"/>
      <c r="BX23" s="989"/>
      <c r="BY23" s="989"/>
      <c r="BZ23" s="989"/>
      <c r="CA23" s="989"/>
      <c r="CB23" s="989"/>
      <c r="CC23" s="989"/>
      <c r="CD23" s="989"/>
      <c r="CE23" s="989"/>
      <c r="CF23" s="989"/>
      <c r="CG23" s="1010"/>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25"/>
    </row>
    <row r="24" spans="1:131" s="226" customFormat="1" ht="26.25" customHeight="1" x14ac:dyDescent="0.15">
      <c r="A24" s="1059" t="s">
        <v>399</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23"/>
      <c r="BA24" s="223"/>
      <c r="BB24" s="223"/>
      <c r="BC24" s="223"/>
      <c r="BD24" s="223"/>
      <c r="BE24" s="224"/>
      <c r="BF24" s="224"/>
      <c r="BG24" s="224"/>
      <c r="BH24" s="224"/>
      <c r="BI24" s="224"/>
      <c r="BJ24" s="224"/>
      <c r="BK24" s="224"/>
      <c r="BL24" s="224"/>
      <c r="BM24" s="224"/>
      <c r="BN24" s="224"/>
      <c r="BO24" s="224"/>
      <c r="BP24" s="224"/>
      <c r="BQ24" s="229">
        <v>18</v>
      </c>
      <c r="BR24" s="230"/>
      <c r="BS24" s="988"/>
      <c r="BT24" s="989"/>
      <c r="BU24" s="989"/>
      <c r="BV24" s="989"/>
      <c r="BW24" s="989"/>
      <c r="BX24" s="989"/>
      <c r="BY24" s="989"/>
      <c r="BZ24" s="989"/>
      <c r="CA24" s="989"/>
      <c r="CB24" s="989"/>
      <c r="CC24" s="989"/>
      <c r="CD24" s="989"/>
      <c r="CE24" s="989"/>
      <c r="CF24" s="989"/>
      <c r="CG24" s="1010"/>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25"/>
    </row>
    <row r="25" spans="1:131" ht="26.25" customHeight="1" thickBot="1" x14ac:dyDescent="0.2">
      <c r="A25" s="1058" t="s">
        <v>400</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23"/>
      <c r="BK25" s="223"/>
      <c r="BL25" s="223"/>
      <c r="BM25" s="223"/>
      <c r="BN25" s="223"/>
      <c r="BO25" s="232"/>
      <c r="BP25" s="232"/>
      <c r="BQ25" s="229">
        <v>19</v>
      </c>
      <c r="BR25" s="230"/>
      <c r="BS25" s="988"/>
      <c r="BT25" s="989"/>
      <c r="BU25" s="989"/>
      <c r="BV25" s="989"/>
      <c r="BW25" s="989"/>
      <c r="BX25" s="989"/>
      <c r="BY25" s="989"/>
      <c r="BZ25" s="989"/>
      <c r="CA25" s="989"/>
      <c r="CB25" s="989"/>
      <c r="CC25" s="989"/>
      <c r="CD25" s="989"/>
      <c r="CE25" s="989"/>
      <c r="CF25" s="989"/>
      <c r="CG25" s="1010"/>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221"/>
    </row>
    <row r="26" spans="1:131" ht="26.25" customHeight="1" x14ac:dyDescent="0.15">
      <c r="A26" s="991" t="s">
        <v>376</v>
      </c>
      <c r="B26" s="992"/>
      <c r="C26" s="992"/>
      <c r="D26" s="992"/>
      <c r="E26" s="992"/>
      <c r="F26" s="992"/>
      <c r="G26" s="992"/>
      <c r="H26" s="992"/>
      <c r="I26" s="992"/>
      <c r="J26" s="992"/>
      <c r="K26" s="992"/>
      <c r="L26" s="992"/>
      <c r="M26" s="992"/>
      <c r="N26" s="992"/>
      <c r="O26" s="992"/>
      <c r="P26" s="993"/>
      <c r="Q26" s="997" t="s">
        <v>401</v>
      </c>
      <c r="R26" s="998"/>
      <c r="S26" s="998"/>
      <c r="T26" s="998"/>
      <c r="U26" s="999"/>
      <c r="V26" s="997" t="s">
        <v>402</v>
      </c>
      <c r="W26" s="998"/>
      <c r="X26" s="998"/>
      <c r="Y26" s="998"/>
      <c r="Z26" s="999"/>
      <c r="AA26" s="997" t="s">
        <v>403</v>
      </c>
      <c r="AB26" s="998"/>
      <c r="AC26" s="998"/>
      <c r="AD26" s="998"/>
      <c r="AE26" s="998"/>
      <c r="AF26" s="1054" t="s">
        <v>404</v>
      </c>
      <c r="AG26" s="1004"/>
      <c r="AH26" s="1004"/>
      <c r="AI26" s="1004"/>
      <c r="AJ26" s="1055"/>
      <c r="AK26" s="998" t="s">
        <v>405</v>
      </c>
      <c r="AL26" s="998"/>
      <c r="AM26" s="998"/>
      <c r="AN26" s="998"/>
      <c r="AO26" s="999"/>
      <c r="AP26" s="997" t="s">
        <v>406</v>
      </c>
      <c r="AQ26" s="998"/>
      <c r="AR26" s="998"/>
      <c r="AS26" s="998"/>
      <c r="AT26" s="999"/>
      <c r="AU26" s="997" t="s">
        <v>407</v>
      </c>
      <c r="AV26" s="998"/>
      <c r="AW26" s="998"/>
      <c r="AX26" s="998"/>
      <c r="AY26" s="999"/>
      <c r="AZ26" s="997" t="s">
        <v>408</v>
      </c>
      <c r="BA26" s="998"/>
      <c r="BB26" s="998"/>
      <c r="BC26" s="998"/>
      <c r="BD26" s="999"/>
      <c r="BE26" s="997" t="s">
        <v>383</v>
      </c>
      <c r="BF26" s="998"/>
      <c r="BG26" s="998"/>
      <c r="BH26" s="998"/>
      <c r="BI26" s="1011"/>
      <c r="BJ26" s="223"/>
      <c r="BK26" s="223"/>
      <c r="BL26" s="223"/>
      <c r="BM26" s="223"/>
      <c r="BN26" s="223"/>
      <c r="BO26" s="232"/>
      <c r="BP26" s="232"/>
      <c r="BQ26" s="229">
        <v>20</v>
      </c>
      <c r="BR26" s="230"/>
      <c r="BS26" s="988"/>
      <c r="BT26" s="989"/>
      <c r="BU26" s="989"/>
      <c r="BV26" s="989"/>
      <c r="BW26" s="989"/>
      <c r="BX26" s="989"/>
      <c r="BY26" s="989"/>
      <c r="BZ26" s="989"/>
      <c r="CA26" s="989"/>
      <c r="CB26" s="989"/>
      <c r="CC26" s="989"/>
      <c r="CD26" s="989"/>
      <c r="CE26" s="989"/>
      <c r="CF26" s="989"/>
      <c r="CG26" s="1010"/>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221"/>
    </row>
    <row r="27" spans="1:13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6"/>
      <c r="AG27" s="1007"/>
      <c r="AH27" s="1007"/>
      <c r="AI27" s="1007"/>
      <c r="AJ27" s="1057"/>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2"/>
      <c r="BJ27" s="223"/>
      <c r="BK27" s="223"/>
      <c r="BL27" s="223"/>
      <c r="BM27" s="223"/>
      <c r="BN27" s="223"/>
      <c r="BO27" s="232"/>
      <c r="BP27" s="232"/>
      <c r="BQ27" s="229">
        <v>21</v>
      </c>
      <c r="BR27" s="230"/>
      <c r="BS27" s="988"/>
      <c r="BT27" s="989"/>
      <c r="BU27" s="989"/>
      <c r="BV27" s="989"/>
      <c r="BW27" s="989"/>
      <c r="BX27" s="989"/>
      <c r="BY27" s="989"/>
      <c r="BZ27" s="989"/>
      <c r="CA27" s="989"/>
      <c r="CB27" s="989"/>
      <c r="CC27" s="989"/>
      <c r="CD27" s="989"/>
      <c r="CE27" s="989"/>
      <c r="CF27" s="989"/>
      <c r="CG27" s="1010"/>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221"/>
    </row>
    <row r="28" spans="1:131" ht="26.25" customHeight="1" thickTop="1" x14ac:dyDescent="0.15">
      <c r="A28" s="233">
        <v>1</v>
      </c>
      <c r="B28" s="1046" t="s">
        <v>409</v>
      </c>
      <c r="C28" s="1047"/>
      <c r="D28" s="1047"/>
      <c r="E28" s="1047"/>
      <c r="F28" s="1047"/>
      <c r="G28" s="1047"/>
      <c r="H28" s="1047"/>
      <c r="I28" s="1047"/>
      <c r="J28" s="1047"/>
      <c r="K28" s="1047"/>
      <c r="L28" s="1047"/>
      <c r="M28" s="1047"/>
      <c r="N28" s="1047"/>
      <c r="O28" s="1047"/>
      <c r="P28" s="1048"/>
      <c r="Q28" s="1049">
        <v>1355</v>
      </c>
      <c r="R28" s="1050"/>
      <c r="S28" s="1050"/>
      <c r="T28" s="1050"/>
      <c r="U28" s="1050"/>
      <c r="V28" s="1050">
        <v>1199</v>
      </c>
      <c r="W28" s="1050"/>
      <c r="X28" s="1050"/>
      <c r="Y28" s="1050"/>
      <c r="Z28" s="1050"/>
      <c r="AA28" s="1050">
        <v>156</v>
      </c>
      <c r="AB28" s="1050"/>
      <c r="AC28" s="1050"/>
      <c r="AD28" s="1050"/>
      <c r="AE28" s="1051"/>
      <c r="AF28" s="1052">
        <v>156</v>
      </c>
      <c r="AG28" s="1050"/>
      <c r="AH28" s="1050"/>
      <c r="AI28" s="1050"/>
      <c r="AJ28" s="1053"/>
      <c r="AK28" s="1041">
        <v>102</v>
      </c>
      <c r="AL28" s="1042"/>
      <c r="AM28" s="1042"/>
      <c r="AN28" s="1042"/>
      <c r="AO28" s="1042"/>
      <c r="AP28" s="1042">
        <v>0</v>
      </c>
      <c r="AQ28" s="1042"/>
      <c r="AR28" s="1042"/>
      <c r="AS28" s="1042"/>
      <c r="AT28" s="1042"/>
      <c r="AU28" s="1042">
        <v>0</v>
      </c>
      <c r="AV28" s="1042"/>
      <c r="AW28" s="1042"/>
      <c r="AX28" s="1042"/>
      <c r="AY28" s="1042"/>
      <c r="AZ28" s="1043" t="s">
        <v>605</v>
      </c>
      <c r="BA28" s="1043"/>
      <c r="BB28" s="1043"/>
      <c r="BC28" s="1043"/>
      <c r="BD28" s="1043"/>
      <c r="BE28" s="1044"/>
      <c r="BF28" s="1044"/>
      <c r="BG28" s="1044"/>
      <c r="BH28" s="1044"/>
      <c r="BI28" s="1045"/>
      <c r="BJ28" s="223"/>
      <c r="BK28" s="223"/>
      <c r="BL28" s="223"/>
      <c r="BM28" s="223"/>
      <c r="BN28" s="223"/>
      <c r="BO28" s="232"/>
      <c r="BP28" s="232"/>
      <c r="BQ28" s="229">
        <v>22</v>
      </c>
      <c r="BR28" s="230"/>
      <c r="BS28" s="988"/>
      <c r="BT28" s="989"/>
      <c r="BU28" s="989"/>
      <c r="BV28" s="989"/>
      <c r="BW28" s="989"/>
      <c r="BX28" s="989"/>
      <c r="BY28" s="989"/>
      <c r="BZ28" s="989"/>
      <c r="CA28" s="989"/>
      <c r="CB28" s="989"/>
      <c r="CC28" s="989"/>
      <c r="CD28" s="989"/>
      <c r="CE28" s="989"/>
      <c r="CF28" s="989"/>
      <c r="CG28" s="1010"/>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221"/>
    </row>
    <row r="29" spans="1:131" ht="26.25" customHeight="1" x14ac:dyDescent="0.15">
      <c r="A29" s="233">
        <v>2</v>
      </c>
      <c r="B29" s="1026" t="s">
        <v>410</v>
      </c>
      <c r="C29" s="1027"/>
      <c r="D29" s="1027"/>
      <c r="E29" s="1027"/>
      <c r="F29" s="1027"/>
      <c r="G29" s="1027"/>
      <c r="H29" s="1027"/>
      <c r="I29" s="1027"/>
      <c r="J29" s="1027"/>
      <c r="K29" s="1027"/>
      <c r="L29" s="1027"/>
      <c r="M29" s="1027"/>
      <c r="N29" s="1027"/>
      <c r="O29" s="1027"/>
      <c r="P29" s="1028"/>
      <c r="Q29" s="1034">
        <v>1372</v>
      </c>
      <c r="R29" s="1035"/>
      <c r="S29" s="1035"/>
      <c r="T29" s="1035"/>
      <c r="U29" s="1035"/>
      <c r="V29" s="1035">
        <v>1216</v>
      </c>
      <c r="W29" s="1035"/>
      <c r="X29" s="1035"/>
      <c r="Y29" s="1035"/>
      <c r="Z29" s="1035"/>
      <c r="AA29" s="1035">
        <v>156</v>
      </c>
      <c r="AB29" s="1035"/>
      <c r="AC29" s="1035"/>
      <c r="AD29" s="1035"/>
      <c r="AE29" s="1036"/>
      <c r="AF29" s="1031">
        <v>156</v>
      </c>
      <c r="AG29" s="1032"/>
      <c r="AH29" s="1032"/>
      <c r="AI29" s="1032"/>
      <c r="AJ29" s="1033"/>
      <c r="AK29" s="976">
        <v>188</v>
      </c>
      <c r="AL29" s="967"/>
      <c r="AM29" s="967"/>
      <c r="AN29" s="967"/>
      <c r="AO29" s="967"/>
      <c r="AP29" s="967">
        <v>0</v>
      </c>
      <c r="AQ29" s="967"/>
      <c r="AR29" s="967"/>
      <c r="AS29" s="967"/>
      <c r="AT29" s="967"/>
      <c r="AU29" s="967">
        <v>0</v>
      </c>
      <c r="AV29" s="967"/>
      <c r="AW29" s="967"/>
      <c r="AX29" s="967"/>
      <c r="AY29" s="967"/>
      <c r="AZ29" s="1038" t="s">
        <v>605</v>
      </c>
      <c r="BA29" s="1039"/>
      <c r="BB29" s="1039"/>
      <c r="BC29" s="1039"/>
      <c r="BD29" s="1040"/>
      <c r="BE29" s="968"/>
      <c r="BF29" s="968"/>
      <c r="BG29" s="968"/>
      <c r="BH29" s="968"/>
      <c r="BI29" s="969"/>
      <c r="BJ29" s="223"/>
      <c r="BK29" s="223"/>
      <c r="BL29" s="223"/>
      <c r="BM29" s="223"/>
      <c r="BN29" s="223"/>
      <c r="BO29" s="232"/>
      <c r="BP29" s="232"/>
      <c r="BQ29" s="229">
        <v>23</v>
      </c>
      <c r="BR29" s="230"/>
      <c r="BS29" s="988"/>
      <c r="BT29" s="989"/>
      <c r="BU29" s="989"/>
      <c r="BV29" s="989"/>
      <c r="BW29" s="989"/>
      <c r="BX29" s="989"/>
      <c r="BY29" s="989"/>
      <c r="BZ29" s="989"/>
      <c r="CA29" s="989"/>
      <c r="CB29" s="989"/>
      <c r="CC29" s="989"/>
      <c r="CD29" s="989"/>
      <c r="CE29" s="989"/>
      <c r="CF29" s="989"/>
      <c r="CG29" s="1010"/>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221"/>
    </row>
    <row r="30" spans="1:131" ht="26.25" customHeight="1" x14ac:dyDescent="0.15">
      <c r="A30" s="233">
        <v>3</v>
      </c>
      <c r="B30" s="1026" t="s">
        <v>411</v>
      </c>
      <c r="C30" s="1027"/>
      <c r="D30" s="1027"/>
      <c r="E30" s="1027"/>
      <c r="F30" s="1027"/>
      <c r="G30" s="1027"/>
      <c r="H30" s="1027"/>
      <c r="I30" s="1027"/>
      <c r="J30" s="1027"/>
      <c r="K30" s="1027"/>
      <c r="L30" s="1027"/>
      <c r="M30" s="1027"/>
      <c r="N30" s="1027"/>
      <c r="O30" s="1027"/>
      <c r="P30" s="1028"/>
      <c r="Q30" s="1034">
        <v>137</v>
      </c>
      <c r="R30" s="1035"/>
      <c r="S30" s="1035"/>
      <c r="T30" s="1035"/>
      <c r="U30" s="1035"/>
      <c r="V30" s="1035">
        <v>136</v>
      </c>
      <c r="W30" s="1035"/>
      <c r="X30" s="1035"/>
      <c r="Y30" s="1035"/>
      <c r="Z30" s="1035"/>
      <c r="AA30" s="1035">
        <v>1</v>
      </c>
      <c r="AB30" s="1035"/>
      <c r="AC30" s="1035"/>
      <c r="AD30" s="1035"/>
      <c r="AE30" s="1036"/>
      <c r="AF30" s="1031">
        <v>1</v>
      </c>
      <c r="AG30" s="1032"/>
      <c r="AH30" s="1032"/>
      <c r="AI30" s="1032"/>
      <c r="AJ30" s="1033"/>
      <c r="AK30" s="976">
        <v>47</v>
      </c>
      <c r="AL30" s="967"/>
      <c r="AM30" s="967"/>
      <c r="AN30" s="967"/>
      <c r="AO30" s="967"/>
      <c r="AP30" s="967">
        <v>0</v>
      </c>
      <c r="AQ30" s="967"/>
      <c r="AR30" s="967"/>
      <c r="AS30" s="967"/>
      <c r="AT30" s="967"/>
      <c r="AU30" s="967">
        <v>0</v>
      </c>
      <c r="AV30" s="967"/>
      <c r="AW30" s="967"/>
      <c r="AX30" s="967"/>
      <c r="AY30" s="967"/>
      <c r="AZ30" s="1038" t="s">
        <v>605</v>
      </c>
      <c r="BA30" s="1039"/>
      <c r="BB30" s="1039"/>
      <c r="BC30" s="1039"/>
      <c r="BD30" s="1040"/>
      <c r="BE30" s="968"/>
      <c r="BF30" s="968"/>
      <c r="BG30" s="968"/>
      <c r="BH30" s="968"/>
      <c r="BI30" s="969"/>
      <c r="BJ30" s="223"/>
      <c r="BK30" s="223"/>
      <c r="BL30" s="223"/>
      <c r="BM30" s="223"/>
      <c r="BN30" s="223"/>
      <c r="BO30" s="232"/>
      <c r="BP30" s="232"/>
      <c r="BQ30" s="229">
        <v>24</v>
      </c>
      <c r="BR30" s="230"/>
      <c r="BS30" s="988"/>
      <c r="BT30" s="989"/>
      <c r="BU30" s="989"/>
      <c r="BV30" s="989"/>
      <c r="BW30" s="989"/>
      <c r="BX30" s="989"/>
      <c r="BY30" s="989"/>
      <c r="BZ30" s="989"/>
      <c r="CA30" s="989"/>
      <c r="CB30" s="989"/>
      <c r="CC30" s="989"/>
      <c r="CD30" s="989"/>
      <c r="CE30" s="989"/>
      <c r="CF30" s="989"/>
      <c r="CG30" s="1010"/>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221"/>
    </row>
    <row r="31" spans="1:131" ht="26.25" customHeight="1" x14ac:dyDescent="0.15">
      <c r="A31" s="233">
        <v>4</v>
      </c>
      <c r="B31" s="1026" t="s">
        <v>412</v>
      </c>
      <c r="C31" s="1027"/>
      <c r="D31" s="1027"/>
      <c r="E31" s="1027"/>
      <c r="F31" s="1027"/>
      <c r="G31" s="1027"/>
      <c r="H31" s="1027"/>
      <c r="I31" s="1027"/>
      <c r="J31" s="1027"/>
      <c r="K31" s="1027"/>
      <c r="L31" s="1027"/>
      <c r="M31" s="1027"/>
      <c r="N31" s="1027"/>
      <c r="O31" s="1027"/>
      <c r="P31" s="1028"/>
      <c r="Q31" s="1034">
        <v>309</v>
      </c>
      <c r="R31" s="1035"/>
      <c r="S31" s="1035"/>
      <c r="T31" s="1035"/>
      <c r="U31" s="1035"/>
      <c r="V31" s="1035">
        <v>314</v>
      </c>
      <c r="W31" s="1035"/>
      <c r="X31" s="1035"/>
      <c r="Y31" s="1035"/>
      <c r="Z31" s="1035"/>
      <c r="AA31" s="1035">
        <v>-5</v>
      </c>
      <c r="AB31" s="1035"/>
      <c r="AC31" s="1035"/>
      <c r="AD31" s="1035"/>
      <c r="AE31" s="1036"/>
      <c r="AF31" s="1031">
        <v>82</v>
      </c>
      <c r="AG31" s="1032"/>
      <c r="AH31" s="1032"/>
      <c r="AI31" s="1032"/>
      <c r="AJ31" s="1033"/>
      <c r="AK31" s="976">
        <v>79</v>
      </c>
      <c r="AL31" s="967"/>
      <c r="AM31" s="967"/>
      <c r="AN31" s="967"/>
      <c r="AO31" s="967"/>
      <c r="AP31" s="967">
        <v>973</v>
      </c>
      <c r="AQ31" s="967"/>
      <c r="AR31" s="967"/>
      <c r="AS31" s="967"/>
      <c r="AT31" s="967"/>
      <c r="AU31" s="967">
        <v>246</v>
      </c>
      <c r="AV31" s="967"/>
      <c r="AW31" s="967"/>
      <c r="AX31" s="967"/>
      <c r="AY31" s="967"/>
      <c r="AZ31" s="1038" t="s">
        <v>605</v>
      </c>
      <c r="BA31" s="1039"/>
      <c r="BB31" s="1039"/>
      <c r="BC31" s="1039"/>
      <c r="BD31" s="1040"/>
      <c r="BE31" s="968" t="s">
        <v>413</v>
      </c>
      <c r="BF31" s="968"/>
      <c r="BG31" s="968"/>
      <c r="BH31" s="968"/>
      <c r="BI31" s="969"/>
      <c r="BJ31" s="223"/>
      <c r="BK31" s="223"/>
      <c r="BL31" s="223"/>
      <c r="BM31" s="223"/>
      <c r="BN31" s="223"/>
      <c r="BO31" s="232"/>
      <c r="BP31" s="232"/>
      <c r="BQ31" s="229">
        <v>25</v>
      </c>
      <c r="BR31" s="230"/>
      <c r="BS31" s="988"/>
      <c r="BT31" s="989"/>
      <c r="BU31" s="989"/>
      <c r="BV31" s="989"/>
      <c r="BW31" s="989"/>
      <c r="BX31" s="989"/>
      <c r="BY31" s="989"/>
      <c r="BZ31" s="989"/>
      <c r="CA31" s="989"/>
      <c r="CB31" s="989"/>
      <c r="CC31" s="989"/>
      <c r="CD31" s="989"/>
      <c r="CE31" s="989"/>
      <c r="CF31" s="989"/>
      <c r="CG31" s="1010"/>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221"/>
    </row>
    <row r="32" spans="1:131" ht="26.25" customHeight="1" x14ac:dyDescent="0.15">
      <c r="A32" s="233">
        <v>5</v>
      </c>
      <c r="B32" s="1026" t="s">
        <v>414</v>
      </c>
      <c r="C32" s="1027"/>
      <c r="D32" s="1027"/>
      <c r="E32" s="1027"/>
      <c r="F32" s="1027"/>
      <c r="G32" s="1027"/>
      <c r="H32" s="1027"/>
      <c r="I32" s="1027"/>
      <c r="J32" s="1027"/>
      <c r="K32" s="1027"/>
      <c r="L32" s="1027"/>
      <c r="M32" s="1027"/>
      <c r="N32" s="1027"/>
      <c r="O32" s="1027"/>
      <c r="P32" s="1028"/>
      <c r="Q32" s="1034">
        <v>374</v>
      </c>
      <c r="R32" s="1035"/>
      <c r="S32" s="1035"/>
      <c r="T32" s="1035"/>
      <c r="U32" s="1035"/>
      <c r="V32" s="1035">
        <v>373</v>
      </c>
      <c r="W32" s="1035"/>
      <c r="X32" s="1035"/>
      <c r="Y32" s="1035"/>
      <c r="Z32" s="1035"/>
      <c r="AA32" s="1035">
        <v>1</v>
      </c>
      <c r="AB32" s="1035"/>
      <c r="AC32" s="1035"/>
      <c r="AD32" s="1035"/>
      <c r="AE32" s="1036"/>
      <c r="AF32" s="1031">
        <v>1</v>
      </c>
      <c r="AG32" s="1032"/>
      <c r="AH32" s="1032"/>
      <c r="AI32" s="1032"/>
      <c r="AJ32" s="1033"/>
      <c r="AK32" s="976">
        <v>176</v>
      </c>
      <c r="AL32" s="967"/>
      <c r="AM32" s="967"/>
      <c r="AN32" s="967"/>
      <c r="AO32" s="967"/>
      <c r="AP32" s="967">
        <v>1110</v>
      </c>
      <c r="AQ32" s="967"/>
      <c r="AR32" s="967"/>
      <c r="AS32" s="967"/>
      <c r="AT32" s="967"/>
      <c r="AU32" s="967">
        <v>1110</v>
      </c>
      <c r="AV32" s="967"/>
      <c r="AW32" s="967"/>
      <c r="AX32" s="967"/>
      <c r="AY32" s="967"/>
      <c r="AZ32" s="1038" t="s">
        <v>605</v>
      </c>
      <c r="BA32" s="1039"/>
      <c r="BB32" s="1039"/>
      <c r="BC32" s="1039"/>
      <c r="BD32" s="1040"/>
      <c r="BE32" s="968" t="s">
        <v>415</v>
      </c>
      <c r="BF32" s="968"/>
      <c r="BG32" s="968"/>
      <c r="BH32" s="968"/>
      <c r="BI32" s="969"/>
      <c r="BJ32" s="223"/>
      <c r="BK32" s="223"/>
      <c r="BL32" s="223"/>
      <c r="BM32" s="223"/>
      <c r="BN32" s="223"/>
      <c r="BO32" s="232"/>
      <c r="BP32" s="232"/>
      <c r="BQ32" s="229">
        <v>26</v>
      </c>
      <c r="BR32" s="230"/>
      <c r="BS32" s="988"/>
      <c r="BT32" s="989"/>
      <c r="BU32" s="989"/>
      <c r="BV32" s="989"/>
      <c r="BW32" s="989"/>
      <c r="BX32" s="989"/>
      <c r="BY32" s="989"/>
      <c r="BZ32" s="989"/>
      <c r="CA32" s="989"/>
      <c r="CB32" s="989"/>
      <c r="CC32" s="989"/>
      <c r="CD32" s="989"/>
      <c r="CE32" s="989"/>
      <c r="CF32" s="989"/>
      <c r="CG32" s="1010"/>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221"/>
    </row>
    <row r="33" spans="1:131" ht="26.25" customHeight="1" x14ac:dyDescent="0.15">
      <c r="A33" s="233">
        <v>6</v>
      </c>
      <c r="B33" s="1026" t="s">
        <v>416</v>
      </c>
      <c r="C33" s="1027"/>
      <c r="D33" s="1027"/>
      <c r="E33" s="1027"/>
      <c r="F33" s="1027"/>
      <c r="G33" s="1027"/>
      <c r="H33" s="1027"/>
      <c r="I33" s="1027"/>
      <c r="J33" s="1027"/>
      <c r="K33" s="1027"/>
      <c r="L33" s="1027"/>
      <c r="M33" s="1027"/>
      <c r="N33" s="1027"/>
      <c r="O33" s="1027"/>
      <c r="P33" s="1028"/>
      <c r="Q33" s="1034">
        <v>17</v>
      </c>
      <c r="R33" s="1035"/>
      <c r="S33" s="1035"/>
      <c r="T33" s="1035"/>
      <c r="U33" s="1035"/>
      <c r="V33" s="1035">
        <v>17</v>
      </c>
      <c r="W33" s="1035"/>
      <c r="X33" s="1035"/>
      <c r="Y33" s="1035"/>
      <c r="Z33" s="1035"/>
      <c r="AA33" s="1035">
        <v>0</v>
      </c>
      <c r="AB33" s="1035"/>
      <c r="AC33" s="1035"/>
      <c r="AD33" s="1035"/>
      <c r="AE33" s="1036"/>
      <c r="AF33" s="1031" t="s">
        <v>417</v>
      </c>
      <c r="AG33" s="1032"/>
      <c r="AH33" s="1032"/>
      <c r="AI33" s="1032"/>
      <c r="AJ33" s="1033"/>
      <c r="AK33" s="976">
        <v>9</v>
      </c>
      <c r="AL33" s="967"/>
      <c r="AM33" s="967"/>
      <c r="AN33" s="967"/>
      <c r="AO33" s="967"/>
      <c r="AP33" s="967">
        <v>47</v>
      </c>
      <c r="AQ33" s="967"/>
      <c r="AR33" s="967"/>
      <c r="AS33" s="967"/>
      <c r="AT33" s="967"/>
      <c r="AU33" s="967">
        <v>47</v>
      </c>
      <c r="AV33" s="967"/>
      <c r="AW33" s="967"/>
      <c r="AX33" s="967"/>
      <c r="AY33" s="967"/>
      <c r="AZ33" s="1038" t="s">
        <v>605</v>
      </c>
      <c r="BA33" s="1039"/>
      <c r="BB33" s="1039"/>
      <c r="BC33" s="1039"/>
      <c r="BD33" s="1040"/>
      <c r="BE33" s="968" t="s">
        <v>418</v>
      </c>
      <c r="BF33" s="968"/>
      <c r="BG33" s="968"/>
      <c r="BH33" s="968"/>
      <c r="BI33" s="969"/>
      <c r="BJ33" s="223"/>
      <c r="BK33" s="223"/>
      <c r="BL33" s="223"/>
      <c r="BM33" s="223"/>
      <c r="BN33" s="223"/>
      <c r="BO33" s="232"/>
      <c r="BP33" s="232"/>
      <c r="BQ33" s="229">
        <v>27</v>
      </c>
      <c r="BR33" s="230"/>
      <c r="BS33" s="988"/>
      <c r="BT33" s="989"/>
      <c r="BU33" s="989"/>
      <c r="BV33" s="989"/>
      <c r="BW33" s="989"/>
      <c r="BX33" s="989"/>
      <c r="BY33" s="989"/>
      <c r="BZ33" s="989"/>
      <c r="CA33" s="989"/>
      <c r="CB33" s="989"/>
      <c r="CC33" s="989"/>
      <c r="CD33" s="989"/>
      <c r="CE33" s="989"/>
      <c r="CF33" s="989"/>
      <c r="CG33" s="1010"/>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221"/>
    </row>
    <row r="34" spans="1:131" ht="26.25" customHeight="1" x14ac:dyDescent="0.15">
      <c r="A34" s="233">
        <v>7</v>
      </c>
      <c r="B34" s="1026" t="s">
        <v>419</v>
      </c>
      <c r="C34" s="1027"/>
      <c r="D34" s="1027"/>
      <c r="E34" s="1027"/>
      <c r="F34" s="1027"/>
      <c r="G34" s="1027"/>
      <c r="H34" s="1027"/>
      <c r="I34" s="1027"/>
      <c r="J34" s="1027"/>
      <c r="K34" s="1027"/>
      <c r="L34" s="1027"/>
      <c r="M34" s="1027"/>
      <c r="N34" s="1027"/>
      <c r="O34" s="1027"/>
      <c r="P34" s="1028"/>
      <c r="Q34" s="1034">
        <v>37</v>
      </c>
      <c r="R34" s="1035"/>
      <c r="S34" s="1035"/>
      <c r="T34" s="1035"/>
      <c r="U34" s="1035"/>
      <c r="V34" s="1035">
        <v>37</v>
      </c>
      <c r="W34" s="1035"/>
      <c r="X34" s="1035"/>
      <c r="Y34" s="1035"/>
      <c r="Z34" s="1035"/>
      <c r="AA34" s="1035">
        <v>0</v>
      </c>
      <c r="AB34" s="1035"/>
      <c r="AC34" s="1035"/>
      <c r="AD34" s="1035"/>
      <c r="AE34" s="1036"/>
      <c r="AF34" s="1031" t="s">
        <v>129</v>
      </c>
      <c r="AG34" s="1032"/>
      <c r="AH34" s="1032"/>
      <c r="AI34" s="1032"/>
      <c r="AJ34" s="1033"/>
      <c r="AK34" s="976">
        <v>4</v>
      </c>
      <c r="AL34" s="967"/>
      <c r="AM34" s="967"/>
      <c r="AN34" s="967"/>
      <c r="AO34" s="967"/>
      <c r="AP34" s="967">
        <v>42</v>
      </c>
      <c r="AQ34" s="967"/>
      <c r="AR34" s="967"/>
      <c r="AS34" s="967"/>
      <c r="AT34" s="967"/>
      <c r="AU34" s="967">
        <v>42</v>
      </c>
      <c r="AV34" s="967"/>
      <c r="AW34" s="967"/>
      <c r="AX34" s="967"/>
      <c r="AY34" s="967"/>
      <c r="AZ34" s="1038" t="s">
        <v>605</v>
      </c>
      <c r="BA34" s="1039"/>
      <c r="BB34" s="1039"/>
      <c r="BC34" s="1039"/>
      <c r="BD34" s="1040"/>
      <c r="BE34" s="968" t="s">
        <v>415</v>
      </c>
      <c r="BF34" s="968"/>
      <c r="BG34" s="968"/>
      <c r="BH34" s="968"/>
      <c r="BI34" s="969"/>
      <c r="BJ34" s="223"/>
      <c r="BK34" s="223"/>
      <c r="BL34" s="223"/>
      <c r="BM34" s="223"/>
      <c r="BN34" s="223"/>
      <c r="BO34" s="232"/>
      <c r="BP34" s="232"/>
      <c r="BQ34" s="229">
        <v>28</v>
      </c>
      <c r="BR34" s="230"/>
      <c r="BS34" s="988"/>
      <c r="BT34" s="989"/>
      <c r="BU34" s="989"/>
      <c r="BV34" s="989"/>
      <c r="BW34" s="989"/>
      <c r="BX34" s="989"/>
      <c r="BY34" s="989"/>
      <c r="BZ34" s="989"/>
      <c r="CA34" s="989"/>
      <c r="CB34" s="989"/>
      <c r="CC34" s="989"/>
      <c r="CD34" s="989"/>
      <c r="CE34" s="989"/>
      <c r="CF34" s="989"/>
      <c r="CG34" s="1010"/>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221"/>
    </row>
    <row r="35" spans="1:131" ht="26.25" customHeight="1" x14ac:dyDescent="0.15">
      <c r="A35" s="233">
        <v>8</v>
      </c>
      <c r="B35" s="1026" t="s">
        <v>420</v>
      </c>
      <c r="C35" s="1027"/>
      <c r="D35" s="1027"/>
      <c r="E35" s="1027"/>
      <c r="F35" s="1027"/>
      <c r="G35" s="1027"/>
      <c r="H35" s="1027"/>
      <c r="I35" s="1027"/>
      <c r="J35" s="1027"/>
      <c r="K35" s="1027"/>
      <c r="L35" s="1027"/>
      <c r="M35" s="1027"/>
      <c r="N35" s="1027"/>
      <c r="O35" s="1027"/>
      <c r="P35" s="1028"/>
      <c r="Q35" s="1034">
        <v>23</v>
      </c>
      <c r="R35" s="1035"/>
      <c r="S35" s="1035"/>
      <c r="T35" s="1035"/>
      <c r="U35" s="1035"/>
      <c r="V35" s="1035">
        <v>23</v>
      </c>
      <c r="W35" s="1035"/>
      <c r="X35" s="1035"/>
      <c r="Y35" s="1035"/>
      <c r="Z35" s="1035"/>
      <c r="AA35" s="1035">
        <v>0</v>
      </c>
      <c r="AB35" s="1035"/>
      <c r="AC35" s="1035"/>
      <c r="AD35" s="1035"/>
      <c r="AE35" s="1036"/>
      <c r="AF35" s="1031" t="s">
        <v>421</v>
      </c>
      <c r="AG35" s="1032"/>
      <c r="AH35" s="1032"/>
      <c r="AI35" s="1032"/>
      <c r="AJ35" s="1033"/>
      <c r="AK35" s="976">
        <v>8</v>
      </c>
      <c r="AL35" s="967"/>
      <c r="AM35" s="967"/>
      <c r="AN35" s="967"/>
      <c r="AO35" s="967"/>
      <c r="AP35" s="967">
        <v>75</v>
      </c>
      <c r="AQ35" s="967"/>
      <c r="AR35" s="967"/>
      <c r="AS35" s="967"/>
      <c r="AT35" s="967"/>
      <c r="AU35" s="967">
        <v>75</v>
      </c>
      <c r="AV35" s="967"/>
      <c r="AW35" s="967"/>
      <c r="AX35" s="967"/>
      <c r="AY35" s="967"/>
      <c r="AZ35" s="1038" t="s">
        <v>605</v>
      </c>
      <c r="BA35" s="1039"/>
      <c r="BB35" s="1039"/>
      <c r="BC35" s="1039"/>
      <c r="BD35" s="1040"/>
      <c r="BE35" s="968" t="s">
        <v>422</v>
      </c>
      <c r="BF35" s="968"/>
      <c r="BG35" s="968"/>
      <c r="BH35" s="968"/>
      <c r="BI35" s="969"/>
      <c r="BJ35" s="223"/>
      <c r="BK35" s="223"/>
      <c r="BL35" s="223"/>
      <c r="BM35" s="223"/>
      <c r="BN35" s="223"/>
      <c r="BO35" s="232"/>
      <c r="BP35" s="232"/>
      <c r="BQ35" s="229">
        <v>29</v>
      </c>
      <c r="BR35" s="230"/>
      <c r="BS35" s="988"/>
      <c r="BT35" s="989"/>
      <c r="BU35" s="989"/>
      <c r="BV35" s="989"/>
      <c r="BW35" s="989"/>
      <c r="BX35" s="989"/>
      <c r="BY35" s="989"/>
      <c r="BZ35" s="989"/>
      <c r="CA35" s="989"/>
      <c r="CB35" s="989"/>
      <c r="CC35" s="989"/>
      <c r="CD35" s="989"/>
      <c r="CE35" s="989"/>
      <c r="CF35" s="989"/>
      <c r="CG35" s="1010"/>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221"/>
    </row>
    <row r="36" spans="1:131" ht="26.25" customHeight="1" x14ac:dyDescent="0.15">
      <c r="A36" s="233">
        <v>9</v>
      </c>
      <c r="B36" s="1026"/>
      <c r="C36" s="1027"/>
      <c r="D36" s="1027"/>
      <c r="E36" s="1027"/>
      <c r="F36" s="1027"/>
      <c r="G36" s="1027"/>
      <c r="H36" s="1027"/>
      <c r="I36" s="1027"/>
      <c r="J36" s="1027"/>
      <c r="K36" s="1027"/>
      <c r="L36" s="1027"/>
      <c r="M36" s="1027"/>
      <c r="N36" s="1027"/>
      <c r="O36" s="1027"/>
      <c r="P36" s="1028"/>
      <c r="Q36" s="1034"/>
      <c r="R36" s="1035"/>
      <c r="S36" s="1035"/>
      <c r="T36" s="1035"/>
      <c r="U36" s="1035"/>
      <c r="V36" s="1035"/>
      <c r="W36" s="1035"/>
      <c r="X36" s="1035"/>
      <c r="Y36" s="1035"/>
      <c r="Z36" s="1035"/>
      <c r="AA36" s="1035"/>
      <c r="AB36" s="1035"/>
      <c r="AC36" s="1035"/>
      <c r="AD36" s="1035"/>
      <c r="AE36" s="1036"/>
      <c r="AF36" s="1031"/>
      <c r="AG36" s="1032"/>
      <c r="AH36" s="1032"/>
      <c r="AI36" s="1032"/>
      <c r="AJ36" s="1033"/>
      <c r="AK36" s="976"/>
      <c r="AL36" s="967"/>
      <c r="AM36" s="967"/>
      <c r="AN36" s="967"/>
      <c r="AO36" s="967"/>
      <c r="AP36" s="967"/>
      <c r="AQ36" s="967"/>
      <c r="AR36" s="967"/>
      <c r="AS36" s="967"/>
      <c r="AT36" s="967"/>
      <c r="AU36" s="967"/>
      <c r="AV36" s="967"/>
      <c r="AW36" s="967"/>
      <c r="AX36" s="967"/>
      <c r="AY36" s="967"/>
      <c r="AZ36" s="1037"/>
      <c r="BA36" s="1037"/>
      <c r="BB36" s="1037"/>
      <c r="BC36" s="1037"/>
      <c r="BD36" s="1037"/>
      <c r="BE36" s="968"/>
      <c r="BF36" s="968"/>
      <c r="BG36" s="968"/>
      <c r="BH36" s="968"/>
      <c r="BI36" s="969"/>
      <c r="BJ36" s="223"/>
      <c r="BK36" s="223"/>
      <c r="BL36" s="223"/>
      <c r="BM36" s="223"/>
      <c r="BN36" s="223"/>
      <c r="BO36" s="232"/>
      <c r="BP36" s="232"/>
      <c r="BQ36" s="229">
        <v>30</v>
      </c>
      <c r="BR36" s="230"/>
      <c r="BS36" s="988"/>
      <c r="BT36" s="989"/>
      <c r="BU36" s="989"/>
      <c r="BV36" s="989"/>
      <c r="BW36" s="989"/>
      <c r="BX36" s="989"/>
      <c r="BY36" s="989"/>
      <c r="BZ36" s="989"/>
      <c r="CA36" s="989"/>
      <c r="CB36" s="989"/>
      <c r="CC36" s="989"/>
      <c r="CD36" s="989"/>
      <c r="CE36" s="989"/>
      <c r="CF36" s="989"/>
      <c r="CG36" s="1010"/>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221"/>
    </row>
    <row r="37" spans="1:131" ht="26.25" customHeight="1" x14ac:dyDescent="0.15">
      <c r="A37" s="233">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76"/>
      <c r="AL37" s="967"/>
      <c r="AM37" s="967"/>
      <c r="AN37" s="967"/>
      <c r="AO37" s="967"/>
      <c r="AP37" s="967"/>
      <c r="AQ37" s="967"/>
      <c r="AR37" s="967"/>
      <c r="AS37" s="967"/>
      <c r="AT37" s="967"/>
      <c r="AU37" s="967"/>
      <c r="AV37" s="967"/>
      <c r="AW37" s="967"/>
      <c r="AX37" s="967"/>
      <c r="AY37" s="967"/>
      <c r="AZ37" s="1037"/>
      <c r="BA37" s="1037"/>
      <c r="BB37" s="1037"/>
      <c r="BC37" s="1037"/>
      <c r="BD37" s="1037"/>
      <c r="BE37" s="968"/>
      <c r="BF37" s="968"/>
      <c r="BG37" s="968"/>
      <c r="BH37" s="968"/>
      <c r="BI37" s="969"/>
      <c r="BJ37" s="223"/>
      <c r="BK37" s="223"/>
      <c r="BL37" s="223"/>
      <c r="BM37" s="223"/>
      <c r="BN37" s="223"/>
      <c r="BO37" s="232"/>
      <c r="BP37" s="232"/>
      <c r="BQ37" s="229">
        <v>31</v>
      </c>
      <c r="BR37" s="230"/>
      <c r="BS37" s="988"/>
      <c r="BT37" s="989"/>
      <c r="BU37" s="989"/>
      <c r="BV37" s="989"/>
      <c r="BW37" s="989"/>
      <c r="BX37" s="989"/>
      <c r="BY37" s="989"/>
      <c r="BZ37" s="989"/>
      <c r="CA37" s="989"/>
      <c r="CB37" s="989"/>
      <c r="CC37" s="989"/>
      <c r="CD37" s="989"/>
      <c r="CE37" s="989"/>
      <c r="CF37" s="989"/>
      <c r="CG37" s="1010"/>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221"/>
    </row>
    <row r="38" spans="1:131" ht="26.25" customHeight="1" x14ac:dyDescent="0.15">
      <c r="A38" s="233">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76"/>
      <c r="AL38" s="967"/>
      <c r="AM38" s="967"/>
      <c r="AN38" s="967"/>
      <c r="AO38" s="967"/>
      <c r="AP38" s="967"/>
      <c r="AQ38" s="967"/>
      <c r="AR38" s="967"/>
      <c r="AS38" s="967"/>
      <c r="AT38" s="967"/>
      <c r="AU38" s="967"/>
      <c r="AV38" s="967"/>
      <c r="AW38" s="967"/>
      <c r="AX38" s="967"/>
      <c r="AY38" s="967"/>
      <c r="AZ38" s="1037"/>
      <c r="BA38" s="1037"/>
      <c r="BB38" s="1037"/>
      <c r="BC38" s="1037"/>
      <c r="BD38" s="1037"/>
      <c r="BE38" s="968"/>
      <c r="BF38" s="968"/>
      <c r="BG38" s="968"/>
      <c r="BH38" s="968"/>
      <c r="BI38" s="969"/>
      <c r="BJ38" s="223"/>
      <c r="BK38" s="223"/>
      <c r="BL38" s="223"/>
      <c r="BM38" s="223"/>
      <c r="BN38" s="223"/>
      <c r="BO38" s="232"/>
      <c r="BP38" s="232"/>
      <c r="BQ38" s="229">
        <v>32</v>
      </c>
      <c r="BR38" s="230"/>
      <c r="BS38" s="988"/>
      <c r="BT38" s="989"/>
      <c r="BU38" s="989"/>
      <c r="BV38" s="989"/>
      <c r="BW38" s="989"/>
      <c r="BX38" s="989"/>
      <c r="BY38" s="989"/>
      <c r="BZ38" s="989"/>
      <c r="CA38" s="989"/>
      <c r="CB38" s="989"/>
      <c r="CC38" s="989"/>
      <c r="CD38" s="989"/>
      <c r="CE38" s="989"/>
      <c r="CF38" s="989"/>
      <c r="CG38" s="1010"/>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221"/>
    </row>
    <row r="39" spans="1:131" ht="26.25" customHeight="1" x14ac:dyDescent="0.15">
      <c r="A39" s="233">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76"/>
      <c r="AL39" s="967"/>
      <c r="AM39" s="967"/>
      <c r="AN39" s="967"/>
      <c r="AO39" s="967"/>
      <c r="AP39" s="967"/>
      <c r="AQ39" s="967"/>
      <c r="AR39" s="967"/>
      <c r="AS39" s="967"/>
      <c r="AT39" s="967"/>
      <c r="AU39" s="967"/>
      <c r="AV39" s="967"/>
      <c r="AW39" s="967"/>
      <c r="AX39" s="967"/>
      <c r="AY39" s="967"/>
      <c r="AZ39" s="1037"/>
      <c r="BA39" s="1037"/>
      <c r="BB39" s="1037"/>
      <c r="BC39" s="1037"/>
      <c r="BD39" s="1037"/>
      <c r="BE39" s="968"/>
      <c r="BF39" s="968"/>
      <c r="BG39" s="968"/>
      <c r="BH39" s="968"/>
      <c r="BI39" s="969"/>
      <c r="BJ39" s="223"/>
      <c r="BK39" s="223"/>
      <c r="BL39" s="223"/>
      <c r="BM39" s="223"/>
      <c r="BN39" s="223"/>
      <c r="BO39" s="232"/>
      <c r="BP39" s="232"/>
      <c r="BQ39" s="229">
        <v>33</v>
      </c>
      <c r="BR39" s="230"/>
      <c r="BS39" s="988"/>
      <c r="BT39" s="989"/>
      <c r="BU39" s="989"/>
      <c r="BV39" s="989"/>
      <c r="BW39" s="989"/>
      <c r="BX39" s="989"/>
      <c r="BY39" s="989"/>
      <c r="BZ39" s="989"/>
      <c r="CA39" s="989"/>
      <c r="CB39" s="989"/>
      <c r="CC39" s="989"/>
      <c r="CD39" s="989"/>
      <c r="CE39" s="989"/>
      <c r="CF39" s="989"/>
      <c r="CG39" s="1010"/>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221"/>
    </row>
    <row r="40" spans="1:131" ht="26.25" customHeight="1" x14ac:dyDescent="0.15">
      <c r="A40" s="229">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76"/>
      <c r="AL40" s="967"/>
      <c r="AM40" s="967"/>
      <c r="AN40" s="967"/>
      <c r="AO40" s="967"/>
      <c r="AP40" s="967"/>
      <c r="AQ40" s="967"/>
      <c r="AR40" s="967"/>
      <c r="AS40" s="967"/>
      <c r="AT40" s="967"/>
      <c r="AU40" s="967"/>
      <c r="AV40" s="967"/>
      <c r="AW40" s="967"/>
      <c r="AX40" s="967"/>
      <c r="AY40" s="967"/>
      <c r="AZ40" s="1037"/>
      <c r="BA40" s="1037"/>
      <c r="BB40" s="1037"/>
      <c r="BC40" s="1037"/>
      <c r="BD40" s="1037"/>
      <c r="BE40" s="968"/>
      <c r="BF40" s="968"/>
      <c r="BG40" s="968"/>
      <c r="BH40" s="968"/>
      <c r="BI40" s="969"/>
      <c r="BJ40" s="223"/>
      <c r="BK40" s="223"/>
      <c r="BL40" s="223"/>
      <c r="BM40" s="223"/>
      <c r="BN40" s="223"/>
      <c r="BO40" s="232"/>
      <c r="BP40" s="232"/>
      <c r="BQ40" s="229">
        <v>34</v>
      </c>
      <c r="BR40" s="230"/>
      <c r="BS40" s="988"/>
      <c r="BT40" s="989"/>
      <c r="BU40" s="989"/>
      <c r="BV40" s="989"/>
      <c r="BW40" s="989"/>
      <c r="BX40" s="989"/>
      <c r="BY40" s="989"/>
      <c r="BZ40" s="989"/>
      <c r="CA40" s="989"/>
      <c r="CB40" s="989"/>
      <c r="CC40" s="989"/>
      <c r="CD40" s="989"/>
      <c r="CE40" s="989"/>
      <c r="CF40" s="989"/>
      <c r="CG40" s="1010"/>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221"/>
    </row>
    <row r="41" spans="1:131" ht="26.25" customHeight="1" x14ac:dyDescent="0.15">
      <c r="A41" s="229">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76"/>
      <c r="AL41" s="967"/>
      <c r="AM41" s="967"/>
      <c r="AN41" s="967"/>
      <c r="AO41" s="967"/>
      <c r="AP41" s="967"/>
      <c r="AQ41" s="967"/>
      <c r="AR41" s="967"/>
      <c r="AS41" s="967"/>
      <c r="AT41" s="967"/>
      <c r="AU41" s="967"/>
      <c r="AV41" s="967"/>
      <c r="AW41" s="967"/>
      <c r="AX41" s="967"/>
      <c r="AY41" s="967"/>
      <c r="AZ41" s="1037"/>
      <c r="BA41" s="1037"/>
      <c r="BB41" s="1037"/>
      <c r="BC41" s="1037"/>
      <c r="BD41" s="1037"/>
      <c r="BE41" s="968"/>
      <c r="BF41" s="968"/>
      <c r="BG41" s="968"/>
      <c r="BH41" s="968"/>
      <c r="BI41" s="969"/>
      <c r="BJ41" s="223"/>
      <c r="BK41" s="223"/>
      <c r="BL41" s="223"/>
      <c r="BM41" s="223"/>
      <c r="BN41" s="223"/>
      <c r="BO41" s="232"/>
      <c r="BP41" s="232"/>
      <c r="BQ41" s="229">
        <v>35</v>
      </c>
      <c r="BR41" s="230"/>
      <c r="BS41" s="988"/>
      <c r="BT41" s="989"/>
      <c r="BU41" s="989"/>
      <c r="BV41" s="989"/>
      <c r="BW41" s="989"/>
      <c r="BX41" s="989"/>
      <c r="BY41" s="989"/>
      <c r="BZ41" s="989"/>
      <c r="CA41" s="989"/>
      <c r="CB41" s="989"/>
      <c r="CC41" s="989"/>
      <c r="CD41" s="989"/>
      <c r="CE41" s="989"/>
      <c r="CF41" s="989"/>
      <c r="CG41" s="1010"/>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221"/>
    </row>
    <row r="42" spans="1:131" ht="26.25" customHeight="1" x14ac:dyDescent="0.15">
      <c r="A42" s="229">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76"/>
      <c r="AL42" s="967"/>
      <c r="AM42" s="967"/>
      <c r="AN42" s="967"/>
      <c r="AO42" s="967"/>
      <c r="AP42" s="967"/>
      <c r="AQ42" s="967"/>
      <c r="AR42" s="967"/>
      <c r="AS42" s="967"/>
      <c r="AT42" s="967"/>
      <c r="AU42" s="967"/>
      <c r="AV42" s="967"/>
      <c r="AW42" s="967"/>
      <c r="AX42" s="967"/>
      <c r="AY42" s="967"/>
      <c r="AZ42" s="1037"/>
      <c r="BA42" s="1037"/>
      <c r="BB42" s="1037"/>
      <c r="BC42" s="1037"/>
      <c r="BD42" s="1037"/>
      <c r="BE42" s="968"/>
      <c r="BF42" s="968"/>
      <c r="BG42" s="968"/>
      <c r="BH42" s="968"/>
      <c r="BI42" s="969"/>
      <c r="BJ42" s="223"/>
      <c r="BK42" s="223"/>
      <c r="BL42" s="223"/>
      <c r="BM42" s="223"/>
      <c r="BN42" s="223"/>
      <c r="BO42" s="232"/>
      <c r="BP42" s="232"/>
      <c r="BQ42" s="229">
        <v>36</v>
      </c>
      <c r="BR42" s="230"/>
      <c r="BS42" s="988"/>
      <c r="BT42" s="989"/>
      <c r="BU42" s="989"/>
      <c r="BV42" s="989"/>
      <c r="BW42" s="989"/>
      <c r="BX42" s="989"/>
      <c r="BY42" s="989"/>
      <c r="BZ42" s="989"/>
      <c r="CA42" s="989"/>
      <c r="CB42" s="989"/>
      <c r="CC42" s="989"/>
      <c r="CD42" s="989"/>
      <c r="CE42" s="989"/>
      <c r="CF42" s="989"/>
      <c r="CG42" s="1010"/>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221"/>
    </row>
    <row r="43" spans="1:131" ht="26.25" customHeight="1" x14ac:dyDescent="0.15">
      <c r="A43" s="229">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76"/>
      <c r="AL43" s="967"/>
      <c r="AM43" s="967"/>
      <c r="AN43" s="967"/>
      <c r="AO43" s="967"/>
      <c r="AP43" s="967"/>
      <c r="AQ43" s="967"/>
      <c r="AR43" s="967"/>
      <c r="AS43" s="967"/>
      <c r="AT43" s="967"/>
      <c r="AU43" s="967"/>
      <c r="AV43" s="967"/>
      <c r="AW43" s="967"/>
      <c r="AX43" s="967"/>
      <c r="AY43" s="967"/>
      <c r="AZ43" s="1037"/>
      <c r="BA43" s="1037"/>
      <c r="BB43" s="1037"/>
      <c r="BC43" s="1037"/>
      <c r="BD43" s="1037"/>
      <c r="BE43" s="968"/>
      <c r="BF43" s="968"/>
      <c r="BG43" s="968"/>
      <c r="BH43" s="968"/>
      <c r="BI43" s="969"/>
      <c r="BJ43" s="223"/>
      <c r="BK43" s="223"/>
      <c r="BL43" s="223"/>
      <c r="BM43" s="223"/>
      <c r="BN43" s="223"/>
      <c r="BO43" s="232"/>
      <c r="BP43" s="232"/>
      <c r="BQ43" s="229">
        <v>37</v>
      </c>
      <c r="BR43" s="230"/>
      <c r="BS43" s="988"/>
      <c r="BT43" s="989"/>
      <c r="BU43" s="989"/>
      <c r="BV43" s="989"/>
      <c r="BW43" s="989"/>
      <c r="BX43" s="989"/>
      <c r="BY43" s="989"/>
      <c r="BZ43" s="989"/>
      <c r="CA43" s="989"/>
      <c r="CB43" s="989"/>
      <c r="CC43" s="989"/>
      <c r="CD43" s="989"/>
      <c r="CE43" s="989"/>
      <c r="CF43" s="989"/>
      <c r="CG43" s="1010"/>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221"/>
    </row>
    <row r="44" spans="1:131" ht="26.25" customHeight="1" x14ac:dyDescent="0.15">
      <c r="A44" s="229">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76"/>
      <c r="AL44" s="967"/>
      <c r="AM44" s="967"/>
      <c r="AN44" s="967"/>
      <c r="AO44" s="967"/>
      <c r="AP44" s="967"/>
      <c r="AQ44" s="967"/>
      <c r="AR44" s="967"/>
      <c r="AS44" s="967"/>
      <c r="AT44" s="967"/>
      <c r="AU44" s="967"/>
      <c r="AV44" s="967"/>
      <c r="AW44" s="967"/>
      <c r="AX44" s="967"/>
      <c r="AY44" s="967"/>
      <c r="AZ44" s="1037"/>
      <c r="BA44" s="1037"/>
      <c r="BB44" s="1037"/>
      <c r="BC44" s="1037"/>
      <c r="BD44" s="1037"/>
      <c r="BE44" s="968"/>
      <c r="BF44" s="968"/>
      <c r="BG44" s="968"/>
      <c r="BH44" s="968"/>
      <c r="BI44" s="969"/>
      <c r="BJ44" s="223"/>
      <c r="BK44" s="223"/>
      <c r="BL44" s="223"/>
      <c r="BM44" s="223"/>
      <c r="BN44" s="223"/>
      <c r="BO44" s="232"/>
      <c r="BP44" s="232"/>
      <c r="BQ44" s="229">
        <v>38</v>
      </c>
      <c r="BR44" s="230"/>
      <c r="BS44" s="988"/>
      <c r="BT44" s="989"/>
      <c r="BU44" s="989"/>
      <c r="BV44" s="989"/>
      <c r="BW44" s="989"/>
      <c r="BX44" s="989"/>
      <c r="BY44" s="989"/>
      <c r="BZ44" s="989"/>
      <c r="CA44" s="989"/>
      <c r="CB44" s="989"/>
      <c r="CC44" s="989"/>
      <c r="CD44" s="989"/>
      <c r="CE44" s="989"/>
      <c r="CF44" s="989"/>
      <c r="CG44" s="1010"/>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221"/>
    </row>
    <row r="45" spans="1:131" ht="26.25" customHeight="1" x14ac:dyDescent="0.15">
      <c r="A45" s="229">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76"/>
      <c r="AL45" s="967"/>
      <c r="AM45" s="967"/>
      <c r="AN45" s="967"/>
      <c r="AO45" s="967"/>
      <c r="AP45" s="967"/>
      <c r="AQ45" s="967"/>
      <c r="AR45" s="967"/>
      <c r="AS45" s="967"/>
      <c r="AT45" s="967"/>
      <c r="AU45" s="967"/>
      <c r="AV45" s="967"/>
      <c r="AW45" s="967"/>
      <c r="AX45" s="967"/>
      <c r="AY45" s="967"/>
      <c r="AZ45" s="1037"/>
      <c r="BA45" s="1037"/>
      <c r="BB45" s="1037"/>
      <c r="BC45" s="1037"/>
      <c r="BD45" s="1037"/>
      <c r="BE45" s="968"/>
      <c r="BF45" s="968"/>
      <c r="BG45" s="968"/>
      <c r="BH45" s="968"/>
      <c r="BI45" s="969"/>
      <c r="BJ45" s="223"/>
      <c r="BK45" s="223"/>
      <c r="BL45" s="223"/>
      <c r="BM45" s="223"/>
      <c r="BN45" s="223"/>
      <c r="BO45" s="232"/>
      <c r="BP45" s="232"/>
      <c r="BQ45" s="229">
        <v>39</v>
      </c>
      <c r="BR45" s="230"/>
      <c r="BS45" s="988"/>
      <c r="BT45" s="989"/>
      <c r="BU45" s="989"/>
      <c r="BV45" s="989"/>
      <c r="BW45" s="989"/>
      <c r="BX45" s="989"/>
      <c r="BY45" s="989"/>
      <c r="BZ45" s="989"/>
      <c r="CA45" s="989"/>
      <c r="CB45" s="989"/>
      <c r="CC45" s="989"/>
      <c r="CD45" s="989"/>
      <c r="CE45" s="989"/>
      <c r="CF45" s="989"/>
      <c r="CG45" s="1010"/>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221"/>
    </row>
    <row r="46" spans="1:131" ht="26.25" customHeight="1" x14ac:dyDescent="0.15">
      <c r="A46" s="229">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76"/>
      <c r="AL46" s="967"/>
      <c r="AM46" s="967"/>
      <c r="AN46" s="967"/>
      <c r="AO46" s="967"/>
      <c r="AP46" s="967"/>
      <c r="AQ46" s="967"/>
      <c r="AR46" s="967"/>
      <c r="AS46" s="967"/>
      <c r="AT46" s="967"/>
      <c r="AU46" s="967"/>
      <c r="AV46" s="967"/>
      <c r="AW46" s="967"/>
      <c r="AX46" s="967"/>
      <c r="AY46" s="967"/>
      <c r="AZ46" s="1037"/>
      <c r="BA46" s="1037"/>
      <c r="BB46" s="1037"/>
      <c r="BC46" s="1037"/>
      <c r="BD46" s="1037"/>
      <c r="BE46" s="968"/>
      <c r="BF46" s="968"/>
      <c r="BG46" s="968"/>
      <c r="BH46" s="968"/>
      <c r="BI46" s="969"/>
      <c r="BJ46" s="223"/>
      <c r="BK46" s="223"/>
      <c r="BL46" s="223"/>
      <c r="BM46" s="223"/>
      <c r="BN46" s="223"/>
      <c r="BO46" s="232"/>
      <c r="BP46" s="232"/>
      <c r="BQ46" s="229">
        <v>40</v>
      </c>
      <c r="BR46" s="230"/>
      <c r="BS46" s="988"/>
      <c r="BT46" s="989"/>
      <c r="BU46" s="989"/>
      <c r="BV46" s="989"/>
      <c r="BW46" s="989"/>
      <c r="BX46" s="989"/>
      <c r="BY46" s="989"/>
      <c r="BZ46" s="989"/>
      <c r="CA46" s="989"/>
      <c r="CB46" s="989"/>
      <c r="CC46" s="989"/>
      <c r="CD46" s="989"/>
      <c r="CE46" s="989"/>
      <c r="CF46" s="989"/>
      <c r="CG46" s="1010"/>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221"/>
    </row>
    <row r="47" spans="1:131" ht="26.25" customHeight="1" x14ac:dyDescent="0.15">
      <c r="A47" s="229">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76"/>
      <c r="AL47" s="967"/>
      <c r="AM47" s="967"/>
      <c r="AN47" s="967"/>
      <c r="AO47" s="967"/>
      <c r="AP47" s="967"/>
      <c r="AQ47" s="967"/>
      <c r="AR47" s="967"/>
      <c r="AS47" s="967"/>
      <c r="AT47" s="967"/>
      <c r="AU47" s="967"/>
      <c r="AV47" s="967"/>
      <c r="AW47" s="967"/>
      <c r="AX47" s="967"/>
      <c r="AY47" s="967"/>
      <c r="AZ47" s="1037"/>
      <c r="BA47" s="1037"/>
      <c r="BB47" s="1037"/>
      <c r="BC47" s="1037"/>
      <c r="BD47" s="1037"/>
      <c r="BE47" s="968"/>
      <c r="BF47" s="968"/>
      <c r="BG47" s="968"/>
      <c r="BH47" s="968"/>
      <c r="BI47" s="969"/>
      <c r="BJ47" s="223"/>
      <c r="BK47" s="223"/>
      <c r="BL47" s="223"/>
      <c r="BM47" s="223"/>
      <c r="BN47" s="223"/>
      <c r="BO47" s="232"/>
      <c r="BP47" s="232"/>
      <c r="BQ47" s="229">
        <v>41</v>
      </c>
      <c r="BR47" s="230"/>
      <c r="BS47" s="988"/>
      <c r="BT47" s="989"/>
      <c r="BU47" s="989"/>
      <c r="BV47" s="989"/>
      <c r="BW47" s="989"/>
      <c r="BX47" s="989"/>
      <c r="BY47" s="989"/>
      <c r="BZ47" s="989"/>
      <c r="CA47" s="989"/>
      <c r="CB47" s="989"/>
      <c r="CC47" s="989"/>
      <c r="CD47" s="989"/>
      <c r="CE47" s="989"/>
      <c r="CF47" s="989"/>
      <c r="CG47" s="1010"/>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221"/>
    </row>
    <row r="48" spans="1:131" ht="26.25" customHeight="1" x14ac:dyDescent="0.15">
      <c r="A48" s="229">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76"/>
      <c r="AL48" s="967"/>
      <c r="AM48" s="967"/>
      <c r="AN48" s="967"/>
      <c r="AO48" s="967"/>
      <c r="AP48" s="967"/>
      <c r="AQ48" s="967"/>
      <c r="AR48" s="967"/>
      <c r="AS48" s="967"/>
      <c r="AT48" s="967"/>
      <c r="AU48" s="967"/>
      <c r="AV48" s="967"/>
      <c r="AW48" s="967"/>
      <c r="AX48" s="967"/>
      <c r="AY48" s="967"/>
      <c r="AZ48" s="1037"/>
      <c r="BA48" s="1037"/>
      <c r="BB48" s="1037"/>
      <c r="BC48" s="1037"/>
      <c r="BD48" s="1037"/>
      <c r="BE48" s="968"/>
      <c r="BF48" s="968"/>
      <c r="BG48" s="968"/>
      <c r="BH48" s="968"/>
      <c r="BI48" s="969"/>
      <c r="BJ48" s="223"/>
      <c r="BK48" s="223"/>
      <c r="BL48" s="223"/>
      <c r="BM48" s="223"/>
      <c r="BN48" s="223"/>
      <c r="BO48" s="232"/>
      <c r="BP48" s="232"/>
      <c r="BQ48" s="229">
        <v>42</v>
      </c>
      <c r="BR48" s="230"/>
      <c r="BS48" s="988"/>
      <c r="BT48" s="989"/>
      <c r="BU48" s="989"/>
      <c r="BV48" s="989"/>
      <c r="BW48" s="989"/>
      <c r="BX48" s="989"/>
      <c r="BY48" s="989"/>
      <c r="BZ48" s="989"/>
      <c r="CA48" s="989"/>
      <c r="CB48" s="989"/>
      <c r="CC48" s="989"/>
      <c r="CD48" s="989"/>
      <c r="CE48" s="989"/>
      <c r="CF48" s="989"/>
      <c r="CG48" s="1010"/>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221"/>
    </row>
    <row r="49" spans="1:131" ht="26.25" customHeight="1" x14ac:dyDescent="0.15">
      <c r="A49" s="229">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76"/>
      <c r="AL49" s="967"/>
      <c r="AM49" s="967"/>
      <c r="AN49" s="967"/>
      <c r="AO49" s="967"/>
      <c r="AP49" s="967"/>
      <c r="AQ49" s="967"/>
      <c r="AR49" s="967"/>
      <c r="AS49" s="967"/>
      <c r="AT49" s="967"/>
      <c r="AU49" s="967"/>
      <c r="AV49" s="967"/>
      <c r="AW49" s="967"/>
      <c r="AX49" s="967"/>
      <c r="AY49" s="967"/>
      <c r="AZ49" s="1037"/>
      <c r="BA49" s="1037"/>
      <c r="BB49" s="1037"/>
      <c r="BC49" s="1037"/>
      <c r="BD49" s="1037"/>
      <c r="BE49" s="968"/>
      <c r="BF49" s="968"/>
      <c r="BG49" s="968"/>
      <c r="BH49" s="968"/>
      <c r="BI49" s="969"/>
      <c r="BJ49" s="223"/>
      <c r="BK49" s="223"/>
      <c r="BL49" s="223"/>
      <c r="BM49" s="223"/>
      <c r="BN49" s="223"/>
      <c r="BO49" s="232"/>
      <c r="BP49" s="232"/>
      <c r="BQ49" s="229">
        <v>43</v>
      </c>
      <c r="BR49" s="230"/>
      <c r="BS49" s="988"/>
      <c r="BT49" s="989"/>
      <c r="BU49" s="989"/>
      <c r="BV49" s="989"/>
      <c r="BW49" s="989"/>
      <c r="BX49" s="989"/>
      <c r="BY49" s="989"/>
      <c r="BZ49" s="989"/>
      <c r="CA49" s="989"/>
      <c r="CB49" s="989"/>
      <c r="CC49" s="989"/>
      <c r="CD49" s="989"/>
      <c r="CE49" s="989"/>
      <c r="CF49" s="989"/>
      <c r="CG49" s="1010"/>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221"/>
    </row>
    <row r="50" spans="1:131" ht="26.25" customHeight="1" x14ac:dyDescent="0.15">
      <c r="A50" s="229">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68"/>
      <c r="BF50" s="968"/>
      <c r="BG50" s="968"/>
      <c r="BH50" s="968"/>
      <c r="BI50" s="969"/>
      <c r="BJ50" s="223"/>
      <c r="BK50" s="223"/>
      <c r="BL50" s="223"/>
      <c r="BM50" s="223"/>
      <c r="BN50" s="223"/>
      <c r="BO50" s="232"/>
      <c r="BP50" s="232"/>
      <c r="BQ50" s="229">
        <v>44</v>
      </c>
      <c r="BR50" s="230"/>
      <c r="BS50" s="988"/>
      <c r="BT50" s="989"/>
      <c r="BU50" s="989"/>
      <c r="BV50" s="989"/>
      <c r="BW50" s="989"/>
      <c r="BX50" s="989"/>
      <c r="BY50" s="989"/>
      <c r="BZ50" s="989"/>
      <c r="CA50" s="989"/>
      <c r="CB50" s="989"/>
      <c r="CC50" s="989"/>
      <c r="CD50" s="989"/>
      <c r="CE50" s="989"/>
      <c r="CF50" s="989"/>
      <c r="CG50" s="1010"/>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221"/>
    </row>
    <row r="51" spans="1:131" ht="26.25" customHeight="1" x14ac:dyDescent="0.15">
      <c r="A51" s="229">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68"/>
      <c r="BF51" s="968"/>
      <c r="BG51" s="968"/>
      <c r="BH51" s="968"/>
      <c r="BI51" s="969"/>
      <c r="BJ51" s="223"/>
      <c r="BK51" s="223"/>
      <c r="BL51" s="223"/>
      <c r="BM51" s="223"/>
      <c r="BN51" s="223"/>
      <c r="BO51" s="232"/>
      <c r="BP51" s="232"/>
      <c r="BQ51" s="229">
        <v>45</v>
      </c>
      <c r="BR51" s="230"/>
      <c r="BS51" s="988"/>
      <c r="BT51" s="989"/>
      <c r="BU51" s="989"/>
      <c r="BV51" s="989"/>
      <c r="BW51" s="989"/>
      <c r="BX51" s="989"/>
      <c r="BY51" s="989"/>
      <c r="BZ51" s="989"/>
      <c r="CA51" s="989"/>
      <c r="CB51" s="989"/>
      <c r="CC51" s="989"/>
      <c r="CD51" s="989"/>
      <c r="CE51" s="989"/>
      <c r="CF51" s="989"/>
      <c r="CG51" s="1010"/>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221"/>
    </row>
    <row r="52" spans="1:131" ht="26.25" customHeight="1" x14ac:dyDescent="0.15">
      <c r="A52" s="229">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68"/>
      <c r="BF52" s="968"/>
      <c r="BG52" s="968"/>
      <c r="BH52" s="968"/>
      <c r="BI52" s="969"/>
      <c r="BJ52" s="223"/>
      <c r="BK52" s="223"/>
      <c r="BL52" s="223"/>
      <c r="BM52" s="223"/>
      <c r="BN52" s="223"/>
      <c r="BO52" s="232"/>
      <c r="BP52" s="232"/>
      <c r="BQ52" s="229">
        <v>46</v>
      </c>
      <c r="BR52" s="230"/>
      <c r="BS52" s="988"/>
      <c r="BT52" s="989"/>
      <c r="BU52" s="989"/>
      <c r="BV52" s="989"/>
      <c r="BW52" s="989"/>
      <c r="BX52" s="989"/>
      <c r="BY52" s="989"/>
      <c r="BZ52" s="989"/>
      <c r="CA52" s="989"/>
      <c r="CB52" s="989"/>
      <c r="CC52" s="989"/>
      <c r="CD52" s="989"/>
      <c r="CE52" s="989"/>
      <c r="CF52" s="989"/>
      <c r="CG52" s="1010"/>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221"/>
    </row>
    <row r="53" spans="1:131" ht="26.25" customHeight="1" x14ac:dyDescent="0.15">
      <c r="A53" s="229">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68"/>
      <c r="BF53" s="968"/>
      <c r="BG53" s="968"/>
      <c r="BH53" s="968"/>
      <c r="BI53" s="969"/>
      <c r="BJ53" s="223"/>
      <c r="BK53" s="223"/>
      <c r="BL53" s="223"/>
      <c r="BM53" s="223"/>
      <c r="BN53" s="223"/>
      <c r="BO53" s="232"/>
      <c r="BP53" s="232"/>
      <c r="BQ53" s="229">
        <v>47</v>
      </c>
      <c r="BR53" s="230"/>
      <c r="BS53" s="988"/>
      <c r="BT53" s="989"/>
      <c r="BU53" s="989"/>
      <c r="BV53" s="989"/>
      <c r="BW53" s="989"/>
      <c r="BX53" s="989"/>
      <c r="BY53" s="989"/>
      <c r="BZ53" s="989"/>
      <c r="CA53" s="989"/>
      <c r="CB53" s="989"/>
      <c r="CC53" s="989"/>
      <c r="CD53" s="989"/>
      <c r="CE53" s="989"/>
      <c r="CF53" s="989"/>
      <c r="CG53" s="1010"/>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221"/>
    </row>
    <row r="54" spans="1:131" ht="26.25" customHeight="1" x14ac:dyDescent="0.15">
      <c r="A54" s="229">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68"/>
      <c r="BF54" s="968"/>
      <c r="BG54" s="968"/>
      <c r="BH54" s="968"/>
      <c r="BI54" s="969"/>
      <c r="BJ54" s="223"/>
      <c r="BK54" s="223"/>
      <c r="BL54" s="223"/>
      <c r="BM54" s="223"/>
      <c r="BN54" s="223"/>
      <c r="BO54" s="232"/>
      <c r="BP54" s="232"/>
      <c r="BQ54" s="229">
        <v>48</v>
      </c>
      <c r="BR54" s="230"/>
      <c r="BS54" s="988"/>
      <c r="BT54" s="989"/>
      <c r="BU54" s="989"/>
      <c r="BV54" s="989"/>
      <c r="BW54" s="989"/>
      <c r="BX54" s="989"/>
      <c r="BY54" s="989"/>
      <c r="BZ54" s="989"/>
      <c r="CA54" s="989"/>
      <c r="CB54" s="989"/>
      <c r="CC54" s="989"/>
      <c r="CD54" s="989"/>
      <c r="CE54" s="989"/>
      <c r="CF54" s="989"/>
      <c r="CG54" s="1010"/>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221"/>
    </row>
    <row r="55" spans="1:131" ht="26.25" customHeight="1" x14ac:dyDescent="0.15">
      <c r="A55" s="229">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68"/>
      <c r="BF55" s="968"/>
      <c r="BG55" s="968"/>
      <c r="BH55" s="968"/>
      <c r="BI55" s="969"/>
      <c r="BJ55" s="223"/>
      <c r="BK55" s="223"/>
      <c r="BL55" s="223"/>
      <c r="BM55" s="223"/>
      <c r="BN55" s="223"/>
      <c r="BO55" s="232"/>
      <c r="BP55" s="232"/>
      <c r="BQ55" s="229">
        <v>49</v>
      </c>
      <c r="BR55" s="230"/>
      <c r="BS55" s="988"/>
      <c r="BT55" s="989"/>
      <c r="BU55" s="989"/>
      <c r="BV55" s="989"/>
      <c r="BW55" s="989"/>
      <c r="BX55" s="989"/>
      <c r="BY55" s="989"/>
      <c r="BZ55" s="989"/>
      <c r="CA55" s="989"/>
      <c r="CB55" s="989"/>
      <c r="CC55" s="989"/>
      <c r="CD55" s="989"/>
      <c r="CE55" s="989"/>
      <c r="CF55" s="989"/>
      <c r="CG55" s="1010"/>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221"/>
    </row>
    <row r="56" spans="1:131" ht="26.25" customHeight="1" x14ac:dyDescent="0.15">
      <c r="A56" s="229">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68"/>
      <c r="BF56" s="968"/>
      <c r="BG56" s="968"/>
      <c r="BH56" s="968"/>
      <c r="BI56" s="969"/>
      <c r="BJ56" s="223"/>
      <c r="BK56" s="223"/>
      <c r="BL56" s="223"/>
      <c r="BM56" s="223"/>
      <c r="BN56" s="223"/>
      <c r="BO56" s="232"/>
      <c r="BP56" s="232"/>
      <c r="BQ56" s="229">
        <v>50</v>
      </c>
      <c r="BR56" s="230"/>
      <c r="BS56" s="988"/>
      <c r="BT56" s="989"/>
      <c r="BU56" s="989"/>
      <c r="BV56" s="989"/>
      <c r="BW56" s="989"/>
      <c r="BX56" s="989"/>
      <c r="BY56" s="989"/>
      <c r="BZ56" s="989"/>
      <c r="CA56" s="989"/>
      <c r="CB56" s="989"/>
      <c r="CC56" s="989"/>
      <c r="CD56" s="989"/>
      <c r="CE56" s="989"/>
      <c r="CF56" s="989"/>
      <c r="CG56" s="1010"/>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221"/>
    </row>
    <row r="57" spans="1:131" ht="26.25" customHeight="1" x14ac:dyDescent="0.15">
      <c r="A57" s="229">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68"/>
      <c r="BF57" s="968"/>
      <c r="BG57" s="968"/>
      <c r="BH57" s="968"/>
      <c r="BI57" s="969"/>
      <c r="BJ57" s="223"/>
      <c r="BK57" s="223"/>
      <c r="BL57" s="223"/>
      <c r="BM57" s="223"/>
      <c r="BN57" s="223"/>
      <c r="BO57" s="232"/>
      <c r="BP57" s="232"/>
      <c r="BQ57" s="229">
        <v>51</v>
      </c>
      <c r="BR57" s="230"/>
      <c r="BS57" s="988"/>
      <c r="BT57" s="989"/>
      <c r="BU57" s="989"/>
      <c r="BV57" s="989"/>
      <c r="BW57" s="989"/>
      <c r="BX57" s="989"/>
      <c r="BY57" s="989"/>
      <c r="BZ57" s="989"/>
      <c r="CA57" s="989"/>
      <c r="CB57" s="989"/>
      <c r="CC57" s="989"/>
      <c r="CD57" s="989"/>
      <c r="CE57" s="989"/>
      <c r="CF57" s="989"/>
      <c r="CG57" s="1010"/>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221"/>
    </row>
    <row r="58" spans="1:131" ht="26.25" customHeight="1" x14ac:dyDescent="0.15">
      <c r="A58" s="229">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68"/>
      <c r="BF58" s="968"/>
      <c r="BG58" s="968"/>
      <c r="BH58" s="968"/>
      <c r="BI58" s="969"/>
      <c r="BJ58" s="223"/>
      <c r="BK58" s="223"/>
      <c r="BL58" s="223"/>
      <c r="BM58" s="223"/>
      <c r="BN58" s="223"/>
      <c r="BO58" s="232"/>
      <c r="BP58" s="232"/>
      <c r="BQ58" s="229">
        <v>52</v>
      </c>
      <c r="BR58" s="230"/>
      <c r="BS58" s="988"/>
      <c r="BT58" s="989"/>
      <c r="BU58" s="989"/>
      <c r="BV58" s="989"/>
      <c r="BW58" s="989"/>
      <c r="BX58" s="989"/>
      <c r="BY58" s="989"/>
      <c r="BZ58" s="989"/>
      <c r="CA58" s="989"/>
      <c r="CB58" s="989"/>
      <c r="CC58" s="989"/>
      <c r="CD58" s="989"/>
      <c r="CE58" s="989"/>
      <c r="CF58" s="989"/>
      <c r="CG58" s="1010"/>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221"/>
    </row>
    <row r="59" spans="1:131" ht="26.25" customHeight="1" x14ac:dyDescent="0.15">
      <c r="A59" s="229">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68"/>
      <c r="BF59" s="968"/>
      <c r="BG59" s="968"/>
      <c r="BH59" s="968"/>
      <c r="BI59" s="969"/>
      <c r="BJ59" s="223"/>
      <c r="BK59" s="223"/>
      <c r="BL59" s="223"/>
      <c r="BM59" s="223"/>
      <c r="BN59" s="223"/>
      <c r="BO59" s="232"/>
      <c r="BP59" s="232"/>
      <c r="BQ59" s="229">
        <v>53</v>
      </c>
      <c r="BR59" s="230"/>
      <c r="BS59" s="988"/>
      <c r="BT59" s="989"/>
      <c r="BU59" s="989"/>
      <c r="BV59" s="989"/>
      <c r="BW59" s="989"/>
      <c r="BX59" s="989"/>
      <c r="BY59" s="989"/>
      <c r="BZ59" s="989"/>
      <c r="CA59" s="989"/>
      <c r="CB59" s="989"/>
      <c r="CC59" s="989"/>
      <c r="CD59" s="989"/>
      <c r="CE59" s="989"/>
      <c r="CF59" s="989"/>
      <c r="CG59" s="1010"/>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221"/>
    </row>
    <row r="60" spans="1:131" ht="26.25" customHeight="1" x14ac:dyDescent="0.15">
      <c r="A60" s="229">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68"/>
      <c r="BF60" s="968"/>
      <c r="BG60" s="968"/>
      <c r="BH60" s="968"/>
      <c r="BI60" s="969"/>
      <c r="BJ60" s="223"/>
      <c r="BK60" s="223"/>
      <c r="BL60" s="223"/>
      <c r="BM60" s="223"/>
      <c r="BN60" s="223"/>
      <c r="BO60" s="232"/>
      <c r="BP60" s="232"/>
      <c r="BQ60" s="229">
        <v>54</v>
      </c>
      <c r="BR60" s="230"/>
      <c r="BS60" s="988"/>
      <c r="BT60" s="989"/>
      <c r="BU60" s="989"/>
      <c r="BV60" s="989"/>
      <c r="BW60" s="989"/>
      <c r="BX60" s="989"/>
      <c r="BY60" s="989"/>
      <c r="BZ60" s="989"/>
      <c r="CA60" s="989"/>
      <c r="CB60" s="989"/>
      <c r="CC60" s="989"/>
      <c r="CD60" s="989"/>
      <c r="CE60" s="989"/>
      <c r="CF60" s="989"/>
      <c r="CG60" s="1010"/>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221"/>
    </row>
    <row r="61" spans="1:131" ht="26.25" customHeight="1" thickBot="1" x14ac:dyDescent="0.2">
      <c r="A61" s="229">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68"/>
      <c r="BF61" s="968"/>
      <c r="BG61" s="968"/>
      <c r="BH61" s="968"/>
      <c r="BI61" s="969"/>
      <c r="BJ61" s="223"/>
      <c r="BK61" s="223"/>
      <c r="BL61" s="223"/>
      <c r="BM61" s="223"/>
      <c r="BN61" s="223"/>
      <c r="BO61" s="232"/>
      <c r="BP61" s="232"/>
      <c r="BQ61" s="229">
        <v>55</v>
      </c>
      <c r="BR61" s="230"/>
      <c r="BS61" s="988"/>
      <c r="BT61" s="989"/>
      <c r="BU61" s="989"/>
      <c r="BV61" s="989"/>
      <c r="BW61" s="989"/>
      <c r="BX61" s="989"/>
      <c r="BY61" s="989"/>
      <c r="BZ61" s="989"/>
      <c r="CA61" s="989"/>
      <c r="CB61" s="989"/>
      <c r="CC61" s="989"/>
      <c r="CD61" s="989"/>
      <c r="CE61" s="989"/>
      <c r="CF61" s="989"/>
      <c r="CG61" s="1010"/>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221"/>
    </row>
    <row r="62" spans="1:131" ht="26.25" customHeight="1" x14ac:dyDescent="0.15">
      <c r="A62" s="229">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68"/>
      <c r="BF62" s="968"/>
      <c r="BG62" s="968"/>
      <c r="BH62" s="968"/>
      <c r="BI62" s="969"/>
      <c r="BJ62" s="1023" t="s">
        <v>423</v>
      </c>
      <c r="BK62" s="1024"/>
      <c r="BL62" s="1024"/>
      <c r="BM62" s="1024"/>
      <c r="BN62" s="1025"/>
      <c r="BO62" s="232"/>
      <c r="BP62" s="232"/>
      <c r="BQ62" s="229">
        <v>56</v>
      </c>
      <c r="BR62" s="230"/>
      <c r="BS62" s="988"/>
      <c r="BT62" s="989"/>
      <c r="BU62" s="989"/>
      <c r="BV62" s="989"/>
      <c r="BW62" s="989"/>
      <c r="BX62" s="989"/>
      <c r="BY62" s="989"/>
      <c r="BZ62" s="989"/>
      <c r="CA62" s="989"/>
      <c r="CB62" s="989"/>
      <c r="CC62" s="989"/>
      <c r="CD62" s="989"/>
      <c r="CE62" s="989"/>
      <c r="CF62" s="989"/>
      <c r="CG62" s="1010"/>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221"/>
    </row>
    <row r="63" spans="1:131" ht="26.25" customHeight="1" thickBot="1" x14ac:dyDescent="0.2">
      <c r="A63" s="231" t="s">
        <v>396</v>
      </c>
      <c r="B63" s="933" t="s">
        <v>424</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6"/>
      <c r="AF63" s="1017">
        <v>396</v>
      </c>
      <c r="AG63" s="955"/>
      <c r="AH63" s="955"/>
      <c r="AI63" s="955"/>
      <c r="AJ63" s="1018"/>
      <c r="AK63" s="1019"/>
      <c r="AL63" s="959"/>
      <c r="AM63" s="959"/>
      <c r="AN63" s="959"/>
      <c r="AO63" s="959"/>
      <c r="AP63" s="955"/>
      <c r="AQ63" s="955"/>
      <c r="AR63" s="955"/>
      <c r="AS63" s="955"/>
      <c r="AT63" s="955"/>
      <c r="AU63" s="955"/>
      <c r="AV63" s="955"/>
      <c r="AW63" s="955"/>
      <c r="AX63" s="955"/>
      <c r="AY63" s="955"/>
      <c r="AZ63" s="1013"/>
      <c r="BA63" s="1013"/>
      <c r="BB63" s="1013"/>
      <c r="BC63" s="1013"/>
      <c r="BD63" s="1013"/>
      <c r="BE63" s="956"/>
      <c r="BF63" s="956"/>
      <c r="BG63" s="956"/>
      <c r="BH63" s="956"/>
      <c r="BI63" s="957"/>
      <c r="BJ63" s="1014" t="s">
        <v>425</v>
      </c>
      <c r="BK63" s="949"/>
      <c r="BL63" s="949"/>
      <c r="BM63" s="949"/>
      <c r="BN63" s="1015"/>
      <c r="BO63" s="232"/>
      <c r="BP63" s="232"/>
      <c r="BQ63" s="229">
        <v>57</v>
      </c>
      <c r="BR63" s="230"/>
      <c r="BS63" s="988"/>
      <c r="BT63" s="989"/>
      <c r="BU63" s="989"/>
      <c r="BV63" s="989"/>
      <c r="BW63" s="989"/>
      <c r="BX63" s="989"/>
      <c r="BY63" s="989"/>
      <c r="BZ63" s="989"/>
      <c r="CA63" s="989"/>
      <c r="CB63" s="989"/>
      <c r="CC63" s="989"/>
      <c r="CD63" s="989"/>
      <c r="CE63" s="989"/>
      <c r="CF63" s="989"/>
      <c r="CG63" s="1010"/>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8"/>
      <c r="BT64" s="989"/>
      <c r="BU64" s="989"/>
      <c r="BV64" s="989"/>
      <c r="BW64" s="989"/>
      <c r="BX64" s="989"/>
      <c r="BY64" s="989"/>
      <c r="BZ64" s="989"/>
      <c r="CA64" s="989"/>
      <c r="CB64" s="989"/>
      <c r="CC64" s="989"/>
      <c r="CD64" s="989"/>
      <c r="CE64" s="989"/>
      <c r="CF64" s="989"/>
      <c r="CG64" s="1010"/>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221"/>
    </row>
    <row r="65" spans="1:131" ht="26.25" customHeight="1" thickBot="1" x14ac:dyDescent="0.2">
      <c r="A65" s="223" t="s">
        <v>426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8"/>
      <c r="BT65" s="989"/>
      <c r="BU65" s="989"/>
      <c r="BV65" s="989"/>
      <c r="BW65" s="989"/>
      <c r="BX65" s="989"/>
      <c r="BY65" s="989"/>
      <c r="BZ65" s="989"/>
      <c r="CA65" s="989"/>
      <c r="CB65" s="989"/>
      <c r="CC65" s="989"/>
      <c r="CD65" s="989"/>
      <c r="CE65" s="989"/>
      <c r="CF65" s="989"/>
      <c r="CG65" s="1010"/>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221"/>
    </row>
    <row r="66" spans="1:131" ht="26.25" customHeight="1" x14ac:dyDescent="0.15">
      <c r="A66" s="991" t="s">
        <v>427</v>
      </c>
      <c r="B66" s="992"/>
      <c r="C66" s="992"/>
      <c r="D66" s="992"/>
      <c r="E66" s="992"/>
      <c r="F66" s="992"/>
      <c r="G66" s="992"/>
      <c r="H66" s="992"/>
      <c r="I66" s="992"/>
      <c r="J66" s="992"/>
      <c r="K66" s="992"/>
      <c r="L66" s="992"/>
      <c r="M66" s="992"/>
      <c r="N66" s="992"/>
      <c r="O66" s="992"/>
      <c r="P66" s="993"/>
      <c r="Q66" s="997" t="s">
        <v>428</v>
      </c>
      <c r="R66" s="998"/>
      <c r="S66" s="998"/>
      <c r="T66" s="998"/>
      <c r="U66" s="999"/>
      <c r="V66" s="997" t="s">
        <v>429</v>
      </c>
      <c r="W66" s="998"/>
      <c r="X66" s="998"/>
      <c r="Y66" s="998"/>
      <c r="Z66" s="999"/>
      <c r="AA66" s="997" t="s">
        <v>430</v>
      </c>
      <c r="AB66" s="998"/>
      <c r="AC66" s="998"/>
      <c r="AD66" s="998"/>
      <c r="AE66" s="999"/>
      <c r="AF66" s="1003" t="s">
        <v>431</v>
      </c>
      <c r="AG66" s="1004"/>
      <c r="AH66" s="1004"/>
      <c r="AI66" s="1004"/>
      <c r="AJ66" s="1005"/>
      <c r="AK66" s="997" t="s">
        <v>405</v>
      </c>
      <c r="AL66" s="992"/>
      <c r="AM66" s="992"/>
      <c r="AN66" s="992"/>
      <c r="AO66" s="993"/>
      <c r="AP66" s="997" t="s">
        <v>432</v>
      </c>
      <c r="AQ66" s="998"/>
      <c r="AR66" s="998"/>
      <c r="AS66" s="998"/>
      <c r="AT66" s="999"/>
      <c r="AU66" s="997" t="s">
        <v>433</v>
      </c>
      <c r="AV66" s="998"/>
      <c r="AW66" s="998"/>
      <c r="AX66" s="998"/>
      <c r="AY66" s="999"/>
      <c r="AZ66" s="997" t="s">
        <v>383</v>
      </c>
      <c r="BA66" s="998"/>
      <c r="BB66" s="998"/>
      <c r="BC66" s="998"/>
      <c r="BD66" s="1011"/>
      <c r="BE66" s="232"/>
      <c r="BF66" s="232"/>
      <c r="BG66" s="232"/>
      <c r="BH66" s="232"/>
      <c r="BI66" s="232"/>
      <c r="BJ66" s="232"/>
      <c r="BK66" s="232"/>
      <c r="BL66" s="232"/>
      <c r="BM66" s="232"/>
      <c r="BN66" s="232"/>
      <c r="BO66" s="232"/>
      <c r="BP66" s="232"/>
      <c r="BQ66" s="229">
        <v>60</v>
      </c>
      <c r="BR66" s="234"/>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1"/>
    </row>
    <row r="67" spans="1:13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2"/>
      <c r="BE67" s="232"/>
      <c r="BF67" s="232"/>
      <c r="BG67" s="232"/>
      <c r="BH67" s="232"/>
      <c r="BI67" s="232"/>
      <c r="BJ67" s="232"/>
      <c r="BK67" s="232"/>
      <c r="BL67" s="232"/>
      <c r="BM67" s="232"/>
      <c r="BN67" s="232"/>
      <c r="BO67" s="232"/>
      <c r="BP67" s="232"/>
      <c r="BQ67" s="229">
        <v>61</v>
      </c>
      <c r="BR67" s="234"/>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1"/>
    </row>
    <row r="68" spans="1:131" ht="26.25" customHeight="1" thickTop="1" x14ac:dyDescent="0.15">
      <c r="A68" s="227">
        <v>1</v>
      </c>
      <c r="B68" s="981" t="s">
        <v>596</v>
      </c>
      <c r="C68" s="982"/>
      <c r="D68" s="982"/>
      <c r="E68" s="982"/>
      <c r="F68" s="982"/>
      <c r="G68" s="982"/>
      <c r="H68" s="982"/>
      <c r="I68" s="982"/>
      <c r="J68" s="982"/>
      <c r="K68" s="982"/>
      <c r="L68" s="982"/>
      <c r="M68" s="982"/>
      <c r="N68" s="982"/>
      <c r="O68" s="982"/>
      <c r="P68" s="983"/>
      <c r="Q68" s="984">
        <v>4681</v>
      </c>
      <c r="R68" s="978"/>
      <c r="S68" s="978"/>
      <c r="T68" s="978"/>
      <c r="U68" s="978"/>
      <c r="V68" s="978">
        <v>4415</v>
      </c>
      <c r="W68" s="978"/>
      <c r="X68" s="978"/>
      <c r="Y68" s="978"/>
      <c r="Z68" s="978"/>
      <c r="AA68" s="978">
        <v>266</v>
      </c>
      <c r="AB68" s="978"/>
      <c r="AC68" s="978"/>
      <c r="AD68" s="978"/>
      <c r="AE68" s="978"/>
      <c r="AF68" s="978">
        <v>266</v>
      </c>
      <c r="AG68" s="978"/>
      <c r="AH68" s="978"/>
      <c r="AI68" s="978"/>
      <c r="AJ68" s="978"/>
      <c r="AK68" s="978">
        <v>0</v>
      </c>
      <c r="AL68" s="978"/>
      <c r="AM68" s="978"/>
      <c r="AN68" s="978"/>
      <c r="AO68" s="978"/>
      <c r="AP68" s="978">
        <v>0</v>
      </c>
      <c r="AQ68" s="978"/>
      <c r="AR68" s="978"/>
      <c r="AS68" s="978"/>
      <c r="AT68" s="978"/>
      <c r="AU68" s="978">
        <v>0</v>
      </c>
      <c r="AV68" s="978"/>
      <c r="AW68" s="978"/>
      <c r="AX68" s="978"/>
      <c r="AY68" s="978"/>
      <c r="AZ68" s="979"/>
      <c r="BA68" s="979"/>
      <c r="BB68" s="979"/>
      <c r="BC68" s="979"/>
      <c r="BD68" s="980"/>
      <c r="BE68" s="232"/>
      <c r="BF68" s="232"/>
      <c r="BG68" s="232"/>
      <c r="BH68" s="232"/>
      <c r="BI68" s="232"/>
      <c r="BJ68" s="232"/>
      <c r="BK68" s="232"/>
      <c r="BL68" s="232"/>
      <c r="BM68" s="232"/>
      <c r="BN68" s="232"/>
      <c r="BO68" s="232"/>
      <c r="BP68" s="232"/>
      <c r="BQ68" s="229">
        <v>62</v>
      </c>
      <c r="BR68" s="234"/>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1"/>
    </row>
    <row r="69" spans="1:131" ht="26.25" customHeight="1" x14ac:dyDescent="0.15">
      <c r="A69" s="229">
        <v>2</v>
      </c>
      <c r="B69" s="970" t="s">
        <v>597</v>
      </c>
      <c r="C69" s="971"/>
      <c r="D69" s="971"/>
      <c r="E69" s="971"/>
      <c r="F69" s="971"/>
      <c r="G69" s="971"/>
      <c r="H69" s="971"/>
      <c r="I69" s="971"/>
      <c r="J69" s="971"/>
      <c r="K69" s="971"/>
      <c r="L69" s="971"/>
      <c r="M69" s="971"/>
      <c r="N69" s="971"/>
      <c r="O69" s="971"/>
      <c r="P69" s="972"/>
      <c r="Q69" s="973">
        <v>126</v>
      </c>
      <c r="R69" s="967"/>
      <c r="S69" s="967"/>
      <c r="T69" s="967"/>
      <c r="U69" s="967"/>
      <c r="V69" s="967">
        <v>122</v>
      </c>
      <c r="W69" s="967"/>
      <c r="X69" s="967"/>
      <c r="Y69" s="967"/>
      <c r="Z69" s="967"/>
      <c r="AA69" s="967">
        <v>4</v>
      </c>
      <c r="AB69" s="967"/>
      <c r="AC69" s="967"/>
      <c r="AD69" s="967"/>
      <c r="AE69" s="967"/>
      <c r="AF69" s="967">
        <v>4</v>
      </c>
      <c r="AG69" s="967"/>
      <c r="AH69" s="967"/>
      <c r="AI69" s="967"/>
      <c r="AJ69" s="967"/>
      <c r="AK69" s="967">
        <v>0</v>
      </c>
      <c r="AL69" s="967"/>
      <c r="AM69" s="967"/>
      <c r="AN69" s="967"/>
      <c r="AO69" s="967"/>
      <c r="AP69" s="967">
        <v>0</v>
      </c>
      <c r="AQ69" s="967"/>
      <c r="AR69" s="967"/>
      <c r="AS69" s="967"/>
      <c r="AT69" s="967"/>
      <c r="AU69" s="967">
        <v>0</v>
      </c>
      <c r="AV69" s="967"/>
      <c r="AW69" s="967"/>
      <c r="AX69" s="967"/>
      <c r="AY69" s="967"/>
      <c r="AZ69" s="968"/>
      <c r="BA69" s="968"/>
      <c r="BB69" s="968"/>
      <c r="BC69" s="968"/>
      <c r="BD69" s="969"/>
      <c r="BE69" s="232"/>
      <c r="BF69" s="232"/>
      <c r="BG69" s="232"/>
      <c r="BH69" s="232"/>
      <c r="BI69" s="232"/>
      <c r="BJ69" s="232"/>
      <c r="BK69" s="232"/>
      <c r="BL69" s="232"/>
      <c r="BM69" s="232"/>
      <c r="BN69" s="232"/>
      <c r="BO69" s="232"/>
      <c r="BP69" s="232"/>
      <c r="BQ69" s="229">
        <v>63</v>
      </c>
      <c r="BR69" s="234"/>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1"/>
    </row>
    <row r="70" spans="1:131" ht="26.25" customHeight="1" x14ac:dyDescent="0.15">
      <c r="A70" s="229">
        <v>3</v>
      </c>
      <c r="B70" s="970" t="s">
        <v>598</v>
      </c>
      <c r="C70" s="971"/>
      <c r="D70" s="971"/>
      <c r="E70" s="971"/>
      <c r="F70" s="971"/>
      <c r="G70" s="971"/>
      <c r="H70" s="971"/>
      <c r="I70" s="971"/>
      <c r="J70" s="971"/>
      <c r="K70" s="971"/>
      <c r="L70" s="971"/>
      <c r="M70" s="971"/>
      <c r="N70" s="971"/>
      <c r="O70" s="971"/>
      <c r="P70" s="972"/>
      <c r="Q70" s="973">
        <v>325</v>
      </c>
      <c r="R70" s="967"/>
      <c r="S70" s="967"/>
      <c r="T70" s="967"/>
      <c r="U70" s="967"/>
      <c r="V70" s="967">
        <v>308</v>
      </c>
      <c r="W70" s="967"/>
      <c r="X70" s="967"/>
      <c r="Y70" s="967"/>
      <c r="Z70" s="967"/>
      <c r="AA70" s="967">
        <v>17</v>
      </c>
      <c r="AB70" s="967"/>
      <c r="AC70" s="967"/>
      <c r="AD70" s="967"/>
      <c r="AE70" s="967"/>
      <c r="AF70" s="967">
        <v>17</v>
      </c>
      <c r="AG70" s="967"/>
      <c r="AH70" s="967"/>
      <c r="AI70" s="967"/>
      <c r="AJ70" s="967"/>
      <c r="AK70" s="967">
        <v>27</v>
      </c>
      <c r="AL70" s="967"/>
      <c r="AM70" s="967"/>
      <c r="AN70" s="967"/>
      <c r="AO70" s="967"/>
      <c r="AP70" s="967">
        <v>325</v>
      </c>
      <c r="AQ70" s="967"/>
      <c r="AR70" s="967"/>
      <c r="AS70" s="967"/>
      <c r="AT70" s="967"/>
      <c r="AU70" s="967">
        <v>65</v>
      </c>
      <c r="AV70" s="967"/>
      <c r="AW70" s="967"/>
      <c r="AX70" s="967"/>
      <c r="AY70" s="967"/>
      <c r="AZ70" s="968"/>
      <c r="BA70" s="968"/>
      <c r="BB70" s="968"/>
      <c r="BC70" s="968"/>
      <c r="BD70" s="969"/>
      <c r="BE70" s="232"/>
      <c r="BF70" s="232"/>
      <c r="BG70" s="232"/>
      <c r="BH70" s="232"/>
      <c r="BI70" s="232"/>
      <c r="BJ70" s="232"/>
      <c r="BK70" s="232"/>
      <c r="BL70" s="232"/>
      <c r="BM70" s="232"/>
      <c r="BN70" s="232"/>
      <c r="BO70" s="232"/>
      <c r="BP70" s="232"/>
      <c r="BQ70" s="229">
        <v>64</v>
      </c>
      <c r="BR70" s="234"/>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1"/>
    </row>
    <row r="71" spans="1:131" ht="26.25" customHeight="1" x14ac:dyDescent="0.15">
      <c r="A71" s="229">
        <v>4</v>
      </c>
      <c r="B71" s="970" t="s">
        <v>599</v>
      </c>
      <c r="C71" s="971"/>
      <c r="D71" s="971"/>
      <c r="E71" s="971"/>
      <c r="F71" s="971"/>
      <c r="G71" s="971"/>
      <c r="H71" s="971"/>
      <c r="I71" s="971"/>
      <c r="J71" s="971"/>
      <c r="K71" s="971"/>
      <c r="L71" s="971"/>
      <c r="M71" s="971"/>
      <c r="N71" s="971"/>
      <c r="O71" s="971"/>
      <c r="P71" s="972"/>
      <c r="Q71" s="973">
        <v>1313</v>
      </c>
      <c r="R71" s="967"/>
      <c r="S71" s="967"/>
      <c r="T71" s="967"/>
      <c r="U71" s="967"/>
      <c r="V71" s="967">
        <v>1275</v>
      </c>
      <c r="W71" s="967"/>
      <c r="X71" s="967"/>
      <c r="Y71" s="967"/>
      <c r="Z71" s="967"/>
      <c r="AA71" s="967">
        <v>38</v>
      </c>
      <c r="AB71" s="967"/>
      <c r="AC71" s="967"/>
      <c r="AD71" s="967"/>
      <c r="AE71" s="967"/>
      <c r="AF71" s="967">
        <v>38</v>
      </c>
      <c r="AG71" s="967"/>
      <c r="AH71" s="967"/>
      <c r="AI71" s="967"/>
      <c r="AJ71" s="967"/>
      <c r="AK71" s="967">
        <v>13</v>
      </c>
      <c r="AL71" s="967"/>
      <c r="AM71" s="967"/>
      <c r="AN71" s="967"/>
      <c r="AO71" s="967"/>
      <c r="AP71" s="967">
        <v>1189</v>
      </c>
      <c r="AQ71" s="967"/>
      <c r="AR71" s="967"/>
      <c r="AS71" s="967"/>
      <c r="AT71" s="967"/>
      <c r="AU71" s="967">
        <v>207</v>
      </c>
      <c r="AV71" s="967"/>
      <c r="AW71" s="967"/>
      <c r="AX71" s="967"/>
      <c r="AY71" s="967"/>
      <c r="AZ71" s="968"/>
      <c r="BA71" s="968"/>
      <c r="BB71" s="968"/>
      <c r="BC71" s="968"/>
      <c r="BD71" s="969"/>
      <c r="BE71" s="232"/>
      <c r="BF71" s="232"/>
      <c r="BG71" s="232"/>
      <c r="BH71" s="232"/>
      <c r="BI71" s="232"/>
      <c r="BJ71" s="232"/>
      <c r="BK71" s="232"/>
      <c r="BL71" s="232"/>
      <c r="BM71" s="232"/>
      <c r="BN71" s="232"/>
      <c r="BO71" s="232"/>
      <c r="BP71" s="232"/>
      <c r="BQ71" s="229">
        <v>65</v>
      </c>
      <c r="BR71" s="234"/>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1"/>
    </row>
    <row r="72" spans="1:131" ht="26.25" customHeight="1" x14ac:dyDescent="0.15">
      <c r="A72" s="229">
        <v>5</v>
      </c>
      <c r="B72" s="970" t="s">
        <v>600</v>
      </c>
      <c r="C72" s="971"/>
      <c r="D72" s="971"/>
      <c r="E72" s="971"/>
      <c r="F72" s="971"/>
      <c r="G72" s="971"/>
      <c r="H72" s="971"/>
      <c r="I72" s="971"/>
      <c r="J72" s="971"/>
      <c r="K72" s="971"/>
      <c r="L72" s="971"/>
      <c r="M72" s="971"/>
      <c r="N72" s="971"/>
      <c r="O72" s="971"/>
      <c r="P72" s="972"/>
      <c r="Q72" s="973">
        <v>39</v>
      </c>
      <c r="R72" s="967"/>
      <c r="S72" s="967"/>
      <c r="T72" s="967"/>
      <c r="U72" s="967"/>
      <c r="V72" s="967">
        <v>34</v>
      </c>
      <c r="W72" s="967"/>
      <c r="X72" s="967"/>
      <c r="Y72" s="967"/>
      <c r="Z72" s="967"/>
      <c r="AA72" s="967">
        <v>6</v>
      </c>
      <c r="AB72" s="967"/>
      <c r="AC72" s="967"/>
      <c r="AD72" s="967"/>
      <c r="AE72" s="967"/>
      <c r="AF72" s="967">
        <v>0</v>
      </c>
      <c r="AG72" s="967"/>
      <c r="AH72" s="967"/>
      <c r="AI72" s="967"/>
      <c r="AJ72" s="967"/>
      <c r="AK72" s="967">
        <v>0</v>
      </c>
      <c r="AL72" s="967"/>
      <c r="AM72" s="967"/>
      <c r="AN72" s="967"/>
      <c r="AO72" s="967"/>
      <c r="AP72" s="967">
        <v>249</v>
      </c>
      <c r="AQ72" s="967"/>
      <c r="AR72" s="967"/>
      <c r="AS72" s="967"/>
      <c r="AT72" s="967"/>
      <c r="AU72" s="967">
        <v>0</v>
      </c>
      <c r="AV72" s="967"/>
      <c r="AW72" s="967"/>
      <c r="AX72" s="967"/>
      <c r="AY72" s="967"/>
      <c r="AZ72" s="968"/>
      <c r="BA72" s="968"/>
      <c r="BB72" s="968"/>
      <c r="BC72" s="968"/>
      <c r="BD72" s="969"/>
      <c r="BE72" s="232"/>
      <c r="BF72" s="232"/>
      <c r="BG72" s="232"/>
      <c r="BH72" s="232"/>
      <c r="BI72" s="232"/>
      <c r="BJ72" s="232"/>
      <c r="BK72" s="232"/>
      <c r="BL72" s="232"/>
      <c r="BM72" s="232"/>
      <c r="BN72" s="232"/>
      <c r="BO72" s="232"/>
      <c r="BP72" s="232"/>
      <c r="BQ72" s="229">
        <v>66</v>
      </c>
      <c r="BR72" s="234"/>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1"/>
    </row>
    <row r="73" spans="1:131" ht="26.25" customHeight="1" x14ac:dyDescent="0.15">
      <c r="A73" s="229">
        <v>6</v>
      </c>
      <c r="B73" s="970" t="s">
        <v>601</v>
      </c>
      <c r="C73" s="971"/>
      <c r="D73" s="971"/>
      <c r="E73" s="971"/>
      <c r="F73" s="971"/>
      <c r="G73" s="971"/>
      <c r="H73" s="971"/>
      <c r="I73" s="971"/>
      <c r="J73" s="971"/>
      <c r="K73" s="971"/>
      <c r="L73" s="971"/>
      <c r="M73" s="971"/>
      <c r="N73" s="971"/>
      <c r="O73" s="971"/>
      <c r="P73" s="972"/>
      <c r="Q73" s="973">
        <v>394</v>
      </c>
      <c r="R73" s="967"/>
      <c r="S73" s="967"/>
      <c r="T73" s="967"/>
      <c r="U73" s="967"/>
      <c r="V73" s="967">
        <v>368</v>
      </c>
      <c r="W73" s="967"/>
      <c r="X73" s="967"/>
      <c r="Y73" s="967"/>
      <c r="Z73" s="967"/>
      <c r="AA73" s="967">
        <v>26</v>
      </c>
      <c r="AB73" s="967"/>
      <c r="AC73" s="967"/>
      <c r="AD73" s="967"/>
      <c r="AE73" s="967"/>
      <c r="AF73" s="967">
        <v>634</v>
      </c>
      <c r="AG73" s="967"/>
      <c r="AH73" s="967"/>
      <c r="AI73" s="967"/>
      <c r="AJ73" s="967"/>
      <c r="AK73" s="967">
        <v>237</v>
      </c>
      <c r="AL73" s="967"/>
      <c r="AM73" s="967"/>
      <c r="AN73" s="967"/>
      <c r="AO73" s="967"/>
      <c r="AP73" s="967">
        <v>2401</v>
      </c>
      <c r="AQ73" s="967"/>
      <c r="AR73" s="967"/>
      <c r="AS73" s="967"/>
      <c r="AT73" s="967"/>
      <c r="AU73" s="967">
        <v>168</v>
      </c>
      <c r="AV73" s="967"/>
      <c r="AW73" s="967"/>
      <c r="AX73" s="967"/>
      <c r="AY73" s="967"/>
      <c r="AZ73" s="968"/>
      <c r="BA73" s="968"/>
      <c r="BB73" s="968"/>
      <c r="BC73" s="968"/>
      <c r="BD73" s="969"/>
      <c r="BE73" s="232"/>
      <c r="BF73" s="232"/>
      <c r="BG73" s="232"/>
      <c r="BH73" s="232"/>
      <c r="BI73" s="232"/>
      <c r="BJ73" s="232"/>
      <c r="BK73" s="232"/>
      <c r="BL73" s="232"/>
      <c r="BM73" s="232"/>
      <c r="BN73" s="232"/>
      <c r="BO73" s="232"/>
      <c r="BP73" s="232"/>
      <c r="BQ73" s="229">
        <v>67</v>
      </c>
      <c r="BR73" s="234"/>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1"/>
    </row>
    <row r="74" spans="1:131" ht="26.25" customHeight="1" x14ac:dyDescent="0.15">
      <c r="A74" s="229">
        <v>7</v>
      </c>
      <c r="B74" s="970" t="s">
        <v>602</v>
      </c>
      <c r="C74" s="971"/>
      <c r="D74" s="971"/>
      <c r="E74" s="971"/>
      <c r="F74" s="971"/>
      <c r="G74" s="971"/>
      <c r="H74" s="971"/>
      <c r="I74" s="971"/>
      <c r="J74" s="971"/>
      <c r="K74" s="971"/>
      <c r="L74" s="971"/>
      <c r="M74" s="971"/>
      <c r="N74" s="971"/>
      <c r="O74" s="971"/>
      <c r="P74" s="972"/>
      <c r="Q74" s="973">
        <v>125</v>
      </c>
      <c r="R74" s="967"/>
      <c r="S74" s="967"/>
      <c r="T74" s="967"/>
      <c r="U74" s="967"/>
      <c r="V74" s="967">
        <v>116</v>
      </c>
      <c r="W74" s="967"/>
      <c r="X74" s="967"/>
      <c r="Y74" s="967"/>
      <c r="Z74" s="967"/>
      <c r="AA74" s="967">
        <v>9</v>
      </c>
      <c r="AB74" s="967"/>
      <c r="AC74" s="967"/>
      <c r="AD74" s="967"/>
      <c r="AE74" s="967"/>
      <c r="AF74" s="967">
        <v>9</v>
      </c>
      <c r="AG74" s="967"/>
      <c r="AH74" s="967"/>
      <c r="AI74" s="967"/>
      <c r="AJ74" s="967"/>
      <c r="AK74" s="967">
        <v>0</v>
      </c>
      <c r="AL74" s="967"/>
      <c r="AM74" s="967"/>
      <c r="AN74" s="967"/>
      <c r="AO74" s="967"/>
      <c r="AP74" s="967">
        <v>0</v>
      </c>
      <c r="AQ74" s="967"/>
      <c r="AR74" s="967"/>
      <c r="AS74" s="967"/>
      <c r="AT74" s="967"/>
      <c r="AU74" s="967">
        <v>0</v>
      </c>
      <c r="AV74" s="967"/>
      <c r="AW74" s="967"/>
      <c r="AX74" s="967"/>
      <c r="AY74" s="967"/>
      <c r="AZ74" s="968"/>
      <c r="BA74" s="968"/>
      <c r="BB74" s="968"/>
      <c r="BC74" s="968"/>
      <c r="BD74" s="969"/>
      <c r="BE74" s="232"/>
      <c r="BF74" s="232"/>
      <c r="BG74" s="232"/>
      <c r="BH74" s="232"/>
      <c r="BI74" s="232"/>
      <c r="BJ74" s="232"/>
      <c r="BK74" s="232"/>
      <c r="BL74" s="232"/>
      <c r="BM74" s="232"/>
      <c r="BN74" s="232"/>
      <c r="BO74" s="232"/>
      <c r="BP74" s="232"/>
      <c r="BQ74" s="229">
        <v>68</v>
      </c>
      <c r="BR74" s="234"/>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1"/>
    </row>
    <row r="75" spans="1:131" ht="26.25" customHeight="1" x14ac:dyDescent="0.15">
      <c r="A75" s="229">
        <v>8</v>
      </c>
      <c r="B75" s="970" t="s">
        <v>603</v>
      </c>
      <c r="C75" s="971"/>
      <c r="D75" s="971"/>
      <c r="E75" s="971"/>
      <c r="F75" s="971"/>
      <c r="G75" s="971"/>
      <c r="H75" s="971"/>
      <c r="I75" s="971"/>
      <c r="J75" s="971"/>
      <c r="K75" s="971"/>
      <c r="L75" s="971"/>
      <c r="M75" s="971"/>
      <c r="N75" s="971"/>
      <c r="O75" s="971"/>
      <c r="P75" s="972"/>
      <c r="Q75" s="974">
        <v>456828</v>
      </c>
      <c r="R75" s="975"/>
      <c r="S75" s="975"/>
      <c r="T75" s="975"/>
      <c r="U75" s="976"/>
      <c r="V75" s="977">
        <v>441715</v>
      </c>
      <c r="W75" s="975"/>
      <c r="X75" s="975"/>
      <c r="Y75" s="975"/>
      <c r="Z75" s="976"/>
      <c r="AA75" s="977">
        <v>15113</v>
      </c>
      <c r="AB75" s="975"/>
      <c r="AC75" s="975"/>
      <c r="AD75" s="975"/>
      <c r="AE75" s="976"/>
      <c r="AF75" s="977">
        <v>15113</v>
      </c>
      <c r="AG75" s="975"/>
      <c r="AH75" s="975"/>
      <c r="AI75" s="975"/>
      <c r="AJ75" s="976"/>
      <c r="AK75" s="977">
        <v>0</v>
      </c>
      <c r="AL75" s="975"/>
      <c r="AM75" s="975"/>
      <c r="AN75" s="975"/>
      <c r="AO75" s="976"/>
      <c r="AP75" s="977">
        <v>0</v>
      </c>
      <c r="AQ75" s="975"/>
      <c r="AR75" s="975"/>
      <c r="AS75" s="975"/>
      <c r="AT75" s="976"/>
      <c r="AU75" s="977">
        <v>0</v>
      </c>
      <c r="AV75" s="975"/>
      <c r="AW75" s="975"/>
      <c r="AX75" s="975"/>
      <c r="AY75" s="976"/>
      <c r="AZ75" s="968"/>
      <c r="BA75" s="968"/>
      <c r="BB75" s="968"/>
      <c r="BC75" s="968"/>
      <c r="BD75" s="969"/>
      <c r="BE75" s="232"/>
      <c r="BF75" s="232"/>
      <c r="BG75" s="232"/>
      <c r="BH75" s="232"/>
      <c r="BI75" s="232"/>
      <c r="BJ75" s="232"/>
      <c r="BK75" s="232"/>
      <c r="BL75" s="232"/>
      <c r="BM75" s="232"/>
      <c r="BN75" s="232"/>
      <c r="BO75" s="232"/>
      <c r="BP75" s="232"/>
      <c r="BQ75" s="229">
        <v>69</v>
      </c>
      <c r="BR75" s="234"/>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1"/>
    </row>
    <row r="76" spans="1:131" ht="26.25" customHeight="1" x14ac:dyDescent="0.15">
      <c r="A76" s="229">
        <v>9</v>
      </c>
      <c r="B76" s="970" t="s">
        <v>604</v>
      </c>
      <c r="C76" s="971"/>
      <c r="D76" s="971"/>
      <c r="E76" s="971"/>
      <c r="F76" s="971"/>
      <c r="G76" s="971"/>
      <c r="H76" s="971"/>
      <c r="I76" s="971"/>
      <c r="J76" s="971"/>
      <c r="K76" s="971"/>
      <c r="L76" s="971"/>
      <c r="M76" s="971"/>
      <c r="N76" s="971"/>
      <c r="O76" s="971"/>
      <c r="P76" s="972"/>
      <c r="Q76" s="974">
        <v>307</v>
      </c>
      <c r="R76" s="975"/>
      <c r="S76" s="975"/>
      <c r="T76" s="975"/>
      <c r="U76" s="976"/>
      <c r="V76" s="977">
        <v>291</v>
      </c>
      <c r="W76" s="975"/>
      <c r="X76" s="975"/>
      <c r="Y76" s="975"/>
      <c r="Z76" s="976"/>
      <c r="AA76" s="977">
        <v>15</v>
      </c>
      <c r="AB76" s="975"/>
      <c r="AC76" s="975"/>
      <c r="AD76" s="975"/>
      <c r="AE76" s="976"/>
      <c r="AF76" s="977">
        <v>15</v>
      </c>
      <c r="AG76" s="975"/>
      <c r="AH76" s="975"/>
      <c r="AI76" s="975"/>
      <c r="AJ76" s="976"/>
      <c r="AK76" s="977">
        <v>4</v>
      </c>
      <c r="AL76" s="975"/>
      <c r="AM76" s="975"/>
      <c r="AN76" s="975"/>
      <c r="AO76" s="976"/>
      <c r="AP76" s="977">
        <v>0</v>
      </c>
      <c r="AQ76" s="975"/>
      <c r="AR76" s="975"/>
      <c r="AS76" s="975"/>
      <c r="AT76" s="976"/>
      <c r="AU76" s="977">
        <v>0</v>
      </c>
      <c r="AV76" s="975"/>
      <c r="AW76" s="975"/>
      <c r="AX76" s="975"/>
      <c r="AY76" s="976"/>
      <c r="AZ76" s="968"/>
      <c r="BA76" s="968"/>
      <c r="BB76" s="968"/>
      <c r="BC76" s="968"/>
      <c r="BD76" s="969"/>
      <c r="BE76" s="232"/>
      <c r="BF76" s="232"/>
      <c r="BG76" s="232"/>
      <c r="BH76" s="232"/>
      <c r="BI76" s="232"/>
      <c r="BJ76" s="232"/>
      <c r="BK76" s="232"/>
      <c r="BL76" s="232"/>
      <c r="BM76" s="232"/>
      <c r="BN76" s="232"/>
      <c r="BO76" s="232"/>
      <c r="BP76" s="232"/>
      <c r="BQ76" s="229">
        <v>70</v>
      </c>
      <c r="BR76" s="234"/>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1"/>
    </row>
    <row r="77" spans="1:131" ht="26.25" customHeight="1" x14ac:dyDescent="0.15">
      <c r="A77" s="229">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32"/>
      <c r="BF77" s="232"/>
      <c r="BG77" s="232"/>
      <c r="BH77" s="232"/>
      <c r="BI77" s="232"/>
      <c r="BJ77" s="232"/>
      <c r="BK77" s="232"/>
      <c r="BL77" s="232"/>
      <c r="BM77" s="232"/>
      <c r="BN77" s="232"/>
      <c r="BO77" s="232"/>
      <c r="BP77" s="232"/>
      <c r="BQ77" s="229">
        <v>71</v>
      </c>
      <c r="BR77" s="234"/>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1"/>
    </row>
    <row r="78" spans="1:131" ht="26.25" customHeight="1" x14ac:dyDescent="0.15">
      <c r="A78" s="229">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32"/>
      <c r="BF78" s="232"/>
      <c r="BG78" s="232"/>
      <c r="BH78" s="232"/>
      <c r="BI78" s="232"/>
      <c r="BJ78" s="221"/>
      <c r="BK78" s="221"/>
      <c r="BL78" s="221"/>
      <c r="BM78" s="221"/>
      <c r="BN78" s="221"/>
      <c r="BO78" s="232"/>
      <c r="BP78" s="232"/>
      <c r="BQ78" s="229">
        <v>72</v>
      </c>
      <c r="BR78" s="234"/>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1"/>
    </row>
    <row r="79" spans="1:131" ht="26.25" customHeight="1" x14ac:dyDescent="0.15">
      <c r="A79" s="229">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32"/>
      <c r="BF79" s="232"/>
      <c r="BG79" s="232"/>
      <c r="BH79" s="232"/>
      <c r="BI79" s="232"/>
      <c r="BJ79" s="221"/>
      <c r="BK79" s="221"/>
      <c r="BL79" s="221"/>
      <c r="BM79" s="221"/>
      <c r="BN79" s="221"/>
      <c r="BO79" s="232"/>
      <c r="BP79" s="232"/>
      <c r="BQ79" s="229">
        <v>73</v>
      </c>
      <c r="BR79" s="234"/>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1"/>
    </row>
    <row r="80" spans="1:131" ht="26.25" customHeight="1" x14ac:dyDescent="0.15">
      <c r="A80" s="229">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32"/>
      <c r="BF80" s="232"/>
      <c r="BG80" s="232"/>
      <c r="BH80" s="232"/>
      <c r="BI80" s="232"/>
      <c r="BJ80" s="232"/>
      <c r="BK80" s="232"/>
      <c r="BL80" s="232"/>
      <c r="BM80" s="232"/>
      <c r="BN80" s="232"/>
      <c r="BO80" s="232"/>
      <c r="BP80" s="232"/>
      <c r="BQ80" s="229">
        <v>74</v>
      </c>
      <c r="BR80" s="234"/>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1"/>
    </row>
    <row r="81" spans="1:131" ht="26.25" customHeight="1" x14ac:dyDescent="0.15">
      <c r="A81" s="229">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32"/>
      <c r="BF81" s="232"/>
      <c r="BG81" s="232"/>
      <c r="BH81" s="232"/>
      <c r="BI81" s="232"/>
      <c r="BJ81" s="232"/>
      <c r="BK81" s="232"/>
      <c r="BL81" s="232"/>
      <c r="BM81" s="232"/>
      <c r="BN81" s="232"/>
      <c r="BO81" s="232"/>
      <c r="BP81" s="232"/>
      <c r="BQ81" s="229">
        <v>75</v>
      </c>
      <c r="BR81" s="234"/>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1"/>
    </row>
    <row r="82" spans="1:131" ht="26.25" customHeight="1" x14ac:dyDescent="0.15">
      <c r="A82" s="229">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32"/>
      <c r="BF82" s="232"/>
      <c r="BG82" s="232"/>
      <c r="BH82" s="232"/>
      <c r="BI82" s="232"/>
      <c r="BJ82" s="232"/>
      <c r="BK82" s="232"/>
      <c r="BL82" s="232"/>
      <c r="BM82" s="232"/>
      <c r="BN82" s="232"/>
      <c r="BO82" s="232"/>
      <c r="BP82" s="232"/>
      <c r="BQ82" s="229">
        <v>76</v>
      </c>
      <c r="BR82" s="234"/>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1"/>
    </row>
    <row r="83" spans="1:131" ht="26.25" customHeight="1" x14ac:dyDescent="0.15">
      <c r="A83" s="229">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32"/>
      <c r="BF83" s="232"/>
      <c r="BG83" s="232"/>
      <c r="BH83" s="232"/>
      <c r="BI83" s="232"/>
      <c r="BJ83" s="232"/>
      <c r="BK83" s="232"/>
      <c r="BL83" s="232"/>
      <c r="BM83" s="232"/>
      <c r="BN83" s="232"/>
      <c r="BO83" s="232"/>
      <c r="BP83" s="232"/>
      <c r="BQ83" s="229">
        <v>77</v>
      </c>
      <c r="BR83" s="234"/>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1"/>
    </row>
    <row r="84" spans="1:131" ht="26.25" customHeight="1" x14ac:dyDescent="0.15">
      <c r="A84" s="229">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32"/>
      <c r="BF84" s="232"/>
      <c r="BG84" s="232"/>
      <c r="BH84" s="232"/>
      <c r="BI84" s="232"/>
      <c r="BJ84" s="232"/>
      <c r="BK84" s="232"/>
      <c r="BL84" s="232"/>
      <c r="BM84" s="232"/>
      <c r="BN84" s="232"/>
      <c r="BO84" s="232"/>
      <c r="BP84" s="232"/>
      <c r="BQ84" s="229">
        <v>78</v>
      </c>
      <c r="BR84" s="234"/>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1"/>
    </row>
    <row r="85" spans="1:131" ht="26.25" customHeight="1" x14ac:dyDescent="0.15">
      <c r="A85" s="229">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32"/>
      <c r="BF85" s="232"/>
      <c r="BG85" s="232"/>
      <c r="BH85" s="232"/>
      <c r="BI85" s="232"/>
      <c r="BJ85" s="232"/>
      <c r="BK85" s="232"/>
      <c r="BL85" s="232"/>
      <c r="BM85" s="232"/>
      <c r="BN85" s="232"/>
      <c r="BO85" s="232"/>
      <c r="BP85" s="232"/>
      <c r="BQ85" s="229">
        <v>79</v>
      </c>
      <c r="BR85" s="234"/>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1"/>
    </row>
    <row r="86" spans="1:131" ht="26.25" customHeight="1" x14ac:dyDescent="0.15">
      <c r="A86" s="229">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2"/>
      <c r="BF86" s="232"/>
      <c r="BG86" s="232"/>
      <c r="BH86" s="232"/>
      <c r="BI86" s="232"/>
      <c r="BJ86" s="232"/>
      <c r="BK86" s="232"/>
      <c r="BL86" s="232"/>
      <c r="BM86" s="232"/>
      <c r="BN86" s="232"/>
      <c r="BO86" s="232"/>
      <c r="BP86" s="232"/>
      <c r="BQ86" s="229">
        <v>80</v>
      </c>
      <c r="BR86" s="234"/>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1"/>
    </row>
    <row r="87" spans="1:131" ht="26.25" customHeight="1" x14ac:dyDescent="0.15">
      <c r="A87" s="235">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2"/>
      <c r="BF87" s="232"/>
      <c r="BG87" s="232"/>
      <c r="BH87" s="232"/>
      <c r="BI87" s="232"/>
      <c r="BJ87" s="232"/>
      <c r="BK87" s="232"/>
      <c r="BL87" s="232"/>
      <c r="BM87" s="232"/>
      <c r="BN87" s="232"/>
      <c r="BO87" s="232"/>
      <c r="BP87" s="232"/>
      <c r="BQ87" s="229">
        <v>81</v>
      </c>
      <c r="BR87" s="234"/>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1"/>
    </row>
    <row r="88" spans="1:131" ht="26.25" customHeight="1" thickBot="1" x14ac:dyDescent="0.2">
      <c r="A88" s="231" t="s">
        <v>396</v>
      </c>
      <c r="B88" s="933" t="s">
        <v>434</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32"/>
      <c r="BF88" s="232"/>
      <c r="BG88" s="232"/>
      <c r="BH88" s="232"/>
      <c r="BI88" s="232"/>
      <c r="BJ88" s="232"/>
      <c r="BK88" s="232"/>
      <c r="BL88" s="232"/>
      <c r="BM88" s="232"/>
      <c r="BN88" s="232"/>
      <c r="BO88" s="232"/>
      <c r="BP88" s="232"/>
      <c r="BQ88" s="229">
        <v>82</v>
      </c>
      <c r="BR88" s="234"/>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396</v>
      </c>
      <c r="BR102" s="933" t="s">
        <v>435</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c r="CS102" s="949"/>
      <c r="CT102" s="949"/>
      <c r="CU102" s="949"/>
      <c r="CV102" s="950"/>
      <c r="CW102" s="948"/>
      <c r="CX102" s="949"/>
      <c r="CY102" s="949"/>
      <c r="CZ102" s="949"/>
      <c r="DA102" s="950"/>
      <c r="DB102" s="948"/>
      <c r="DC102" s="949"/>
      <c r="DD102" s="949"/>
      <c r="DE102" s="949"/>
      <c r="DF102" s="950"/>
      <c r="DG102" s="948"/>
      <c r="DH102" s="949"/>
      <c r="DI102" s="949"/>
      <c r="DJ102" s="949"/>
      <c r="DK102" s="950"/>
      <c r="DL102" s="948"/>
      <c r="DM102" s="949"/>
      <c r="DN102" s="949"/>
      <c r="DO102" s="949"/>
      <c r="DP102" s="950"/>
      <c r="DQ102" s="948"/>
      <c r="DR102" s="949"/>
      <c r="DS102" s="949"/>
      <c r="DT102" s="949"/>
      <c r="DU102" s="950"/>
      <c r="DV102" s="933"/>
      <c r="DW102" s="934"/>
      <c r="DX102" s="934"/>
      <c r="DY102" s="934"/>
      <c r="DZ102" s="935"/>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6" t="s">
        <v>436</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7" t="s">
        <v>437</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8" t="s">
        <v>440</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441</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1" customFormat="1" ht="26.25" customHeight="1" x14ac:dyDescent="0.15">
      <c r="A109" s="891" t="s">
        <v>442</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443</v>
      </c>
      <c r="AB109" s="892"/>
      <c r="AC109" s="892"/>
      <c r="AD109" s="892"/>
      <c r="AE109" s="893"/>
      <c r="AF109" s="894" t="s">
        <v>444</v>
      </c>
      <c r="AG109" s="892"/>
      <c r="AH109" s="892"/>
      <c r="AI109" s="892"/>
      <c r="AJ109" s="893"/>
      <c r="AK109" s="894" t="s">
        <v>310</v>
      </c>
      <c r="AL109" s="892"/>
      <c r="AM109" s="892"/>
      <c r="AN109" s="892"/>
      <c r="AO109" s="893"/>
      <c r="AP109" s="894" t="s">
        <v>445</v>
      </c>
      <c r="AQ109" s="892"/>
      <c r="AR109" s="892"/>
      <c r="AS109" s="892"/>
      <c r="AT109" s="925"/>
      <c r="AU109" s="891" t="s">
        <v>442</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443</v>
      </c>
      <c r="BR109" s="892"/>
      <c r="BS109" s="892"/>
      <c r="BT109" s="892"/>
      <c r="BU109" s="893"/>
      <c r="BV109" s="894" t="s">
        <v>444</v>
      </c>
      <c r="BW109" s="892"/>
      <c r="BX109" s="892"/>
      <c r="BY109" s="892"/>
      <c r="BZ109" s="893"/>
      <c r="CA109" s="894" t="s">
        <v>310</v>
      </c>
      <c r="CB109" s="892"/>
      <c r="CC109" s="892"/>
      <c r="CD109" s="892"/>
      <c r="CE109" s="893"/>
      <c r="CF109" s="932" t="s">
        <v>445</v>
      </c>
      <c r="CG109" s="932"/>
      <c r="CH109" s="932"/>
      <c r="CI109" s="932"/>
      <c r="CJ109" s="932"/>
      <c r="CK109" s="894" t="s">
        <v>446</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443</v>
      </c>
      <c r="DH109" s="892"/>
      <c r="DI109" s="892"/>
      <c r="DJ109" s="892"/>
      <c r="DK109" s="893"/>
      <c r="DL109" s="894" t="s">
        <v>444</v>
      </c>
      <c r="DM109" s="892"/>
      <c r="DN109" s="892"/>
      <c r="DO109" s="892"/>
      <c r="DP109" s="893"/>
      <c r="DQ109" s="894" t="s">
        <v>310</v>
      </c>
      <c r="DR109" s="892"/>
      <c r="DS109" s="892"/>
      <c r="DT109" s="892"/>
      <c r="DU109" s="893"/>
      <c r="DV109" s="894" t="s">
        <v>445</v>
      </c>
      <c r="DW109" s="892"/>
      <c r="DX109" s="892"/>
      <c r="DY109" s="892"/>
      <c r="DZ109" s="925"/>
    </row>
    <row r="110" spans="1:131" s="221" customFormat="1" ht="26.25" customHeight="1" x14ac:dyDescent="0.15">
      <c r="A110" s="803" t="s">
        <v>447</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369307</v>
      </c>
      <c r="AB110" s="885"/>
      <c r="AC110" s="885"/>
      <c r="AD110" s="885"/>
      <c r="AE110" s="886"/>
      <c r="AF110" s="887">
        <v>401538</v>
      </c>
      <c r="AG110" s="885"/>
      <c r="AH110" s="885"/>
      <c r="AI110" s="885"/>
      <c r="AJ110" s="886"/>
      <c r="AK110" s="887">
        <v>468717</v>
      </c>
      <c r="AL110" s="885"/>
      <c r="AM110" s="885"/>
      <c r="AN110" s="885"/>
      <c r="AO110" s="886"/>
      <c r="AP110" s="888">
        <v>14.9</v>
      </c>
      <c r="AQ110" s="889"/>
      <c r="AR110" s="889"/>
      <c r="AS110" s="889"/>
      <c r="AT110" s="890"/>
      <c r="AU110" s="926" t="s">
        <v>74</v>
      </c>
      <c r="AV110" s="927"/>
      <c r="AW110" s="927"/>
      <c r="AX110" s="927"/>
      <c r="AY110" s="927"/>
      <c r="AZ110" s="856" t="s">
        <v>448</v>
      </c>
      <c r="BA110" s="804"/>
      <c r="BB110" s="804"/>
      <c r="BC110" s="804"/>
      <c r="BD110" s="804"/>
      <c r="BE110" s="804"/>
      <c r="BF110" s="804"/>
      <c r="BG110" s="804"/>
      <c r="BH110" s="804"/>
      <c r="BI110" s="804"/>
      <c r="BJ110" s="804"/>
      <c r="BK110" s="804"/>
      <c r="BL110" s="804"/>
      <c r="BM110" s="804"/>
      <c r="BN110" s="804"/>
      <c r="BO110" s="804"/>
      <c r="BP110" s="805"/>
      <c r="BQ110" s="857">
        <v>5083020</v>
      </c>
      <c r="BR110" s="838"/>
      <c r="BS110" s="838"/>
      <c r="BT110" s="838"/>
      <c r="BU110" s="838"/>
      <c r="BV110" s="838">
        <v>5273091</v>
      </c>
      <c r="BW110" s="838"/>
      <c r="BX110" s="838"/>
      <c r="BY110" s="838"/>
      <c r="BZ110" s="838"/>
      <c r="CA110" s="838">
        <v>5250304</v>
      </c>
      <c r="CB110" s="838"/>
      <c r="CC110" s="838"/>
      <c r="CD110" s="838"/>
      <c r="CE110" s="838"/>
      <c r="CF110" s="862">
        <v>166.7</v>
      </c>
      <c r="CG110" s="863"/>
      <c r="CH110" s="863"/>
      <c r="CI110" s="863"/>
      <c r="CJ110" s="863"/>
      <c r="CK110" s="922" t="s">
        <v>449</v>
      </c>
      <c r="CL110" s="815"/>
      <c r="CM110" s="856" t="s">
        <v>450</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57" t="s">
        <v>129</v>
      </c>
      <c r="DH110" s="838"/>
      <c r="DI110" s="838"/>
      <c r="DJ110" s="838"/>
      <c r="DK110" s="838"/>
      <c r="DL110" s="838" t="s">
        <v>425</v>
      </c>
      <c r="DM110" s="838"/>
      <c r="DN110" s="838"/>
      <c r="DO110" s="838"/>
      <c r="DP110" s="838"/>
      <c r="DQ110" s="838" t="s">
        <v>425</v>
      </c>
      <c r="DR110" s="838"/>
      <c r="DS110" s="838"/>
      <c r="DT110" s="838"/>
      <c r="DU110" s="838"/>
      <c r="DV110" s="839" t="s">
        <v>425</v>
      </c>
      <c r="DW110" s="839"/>
      <c r="DX110" s="839"/>
      <c r="DY110" s="839"/>
      <c r="DZ110" s="840"/>
    </row>
    <row r="111" spans="1:131" s="221" customFormat="1" ht="26.25" customHeight="1" x14ac:dyDescent="0.15">
      <c r="A111" s="770" t="s">
        <v>451</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14" t="s">
        <v>129</v>
      </c>
      <c r="AB111" s="915"/>
      <c r="AC111" s="915"/>
      <c r="AD111" s="915"/>
      <c r="AE111" s="916"/>
      <c r="AF111" s="917" t="s">
        <v>425</v>
      </c>
      <c r="AG111" s="915"/>
      <c r="AH111" s="915"/>
      <c r="AI111" s="915"/>
      <c r="AJ111" s="916"/>
      <c r="AK111" s="917" t="s">
        <v>417</v>
      </c>
      <c r="AL111" s="915"/>
      <c r="AM111" s="915"/>
      <c r="AN111" s="915"/>
      <c r="AO111" s="916"/>
      <c r="AP111" s="918" t="s">
        <v>425</v>
      </c>
      <c r="AQ111" s="919"/>
      <c r="AR111" s="919"/>
      <c r="AS111" s="919"/>
      <c r="AT111" s="920"/>
      <c r="AU111" s="928"/>
      <c r="AV111" s="929"/>
      <c r="AW111" s="929"/>
      <c r="AX111" s="929"/>
      <c r="AY111" s="929"/>
      <c r="AZ111" s="811" t="s">
        <v>452</v>
      </c>
      <c r="BA111" s="748"/>
      <c r="BB111" s="748"/>
      <c r="BC111" s="748"/>
      <c r="BD111" s="748"/>
      <c r="BE111" s="748"/>
      <c r="BF111" s="748"/>
      <c r="BG111" s="748"/>
      <c r="BH111" s="748"/>
      <c r="BI111" s="748"/>
      <c r="BJ111" s="748"/>
      <c r="BK111" s="748"/>
      <c r="BL111" s="748"/>
      <c r="BM111" s="748"/>
      <c r="BN111" s="748"/>
      <c r="BO111" s="748"/>
      <c r="BP111" s="749"/>
      <c r="BQ111" s="812" t="s">
        <v>425</v>
      </c>
      <c r="BR111" s="813"/>
      <c r="BS111" s="813"/>
      <c r="BT111" s="813"/>
      <c r="BU111" s="813"/>
      <c r="BV111" s="813" t="s">
        <v>425</v>
      </c>
      <c r="BW111" s="813"/>
      <c r="BX111" s="813"/>
      <c r="BY111" s="813"/>
      <c r="BZ111" s="813"/>
      <c r="CA111" s="813" t="s">
        <v>417</v>
      </c>
      <c r="CB111" s="813"/>
      <c r="CC111" s="813"/>
      <c r="CD111" s="813"/>
      <c r="CE111" s="813"/>
      <c r="CF111" s="871" t="s">
        <v>129</v>
      </c>
      <c r="CG111" s="872"/>
      <c r="CH111" s="872"/>
      <c r="CI111" s="872"/>
      <c r="CJ111" s="872"/>
      <c r="CK111" s="923"/>
      <c r="CL111" s="817"/>
      <c r="CM111" s="811" t="s">
        <v>453</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129</v>
      </c>
      <c r="DH111" s="813"/>
      <c r="DI111" s="813"/>
      <c r="DJ111" s="813"/>
      <c r="DK111" s="813"/>
      <c r="DL111" s="813" t="s">
        <v>425</v>
      </c>
      <c r="DM111" s="813"/>
      <c r="DN111" s="813"/>
      <c r="DO111" s="813"/>
      <c r="DP111" s="813"/>
      <c r="DQ111" s="813" t="s">
        <v>129</v>
      </c>
      <c r="DR111" s="813"/>
      <c r="DS111" s="813"/>
      <c r="DT111" s="813"/>
      <c r="DU111" s="813"/>
      <c r="DV111" s="790" t="s">
        <v>425</v>
      </c>
      <c r="DW111" s="790"/>
      <c r="DX111" s="790"/>
      <c r="DY111" s="790"/>
      <c r="DZ111" s="791"/>
    </row>
    <row r="112" spans="1:131" s="221" customFormat="1" ht="26.25" customHeight="1" x14ac:dyDescent="0.15">
      <c r="A112" s="908" t="s">
        <v>454</v>
      </c>
      <c r="B112" s="909"/>
      <c r="C112" s="748" t="s">
        <v>455</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129</v>
      </c>
      <c r="AB112" s="776"/>
      <c r="AC112" s="776"/>
      <c r="AD112" s="776"/>
      <c r="AE112" s="777"/>
      <c r="AF112" s="778" t="s">
        <v>129</v>
      </c>
      <c r="AG112" s="776"/>
      <c r="AH112" s="776"/>
      <c r="AI112" s="776"/>
      <c r="AJ112" s="777"/>
      <c r="AK112" s="778" t="s">
        <v>129</v>
      </c>
      <c r="AL112" s="776"/>
      <c r="AM112" s="776"/>
      <c r="AN112" s="776"/>
      <c r="AO112" s="777"/>
      <c r="AP112" s="820" t="s">
        <v>425</v>
      </c>
      <c r="AQ112" s="821"/>
      <c r="AR112" s="821"/>
      <c r="AS112" s="821"/>
      <c r="AT112" s="822"/>
      <c r="AU112" s="928"/>
      <c r="AV112" s="929"/>
      <c r="AW112" s="929"/>
      <c r="AX112" s="929"/>
      <c r="AY112" s="929"/>
      <c r="AZ112" s="811" t="s">
        <v>456</v>
      </c>
      <c r="BA112" s="748"/>
      <c r="BB112" s="748"/>
      <c r="BC112" s="748"/>
      <c r="BD112" s="748"/>
      <c r="BE112" s="748"/>
      <c r="BF112" s="748"/>
      <c r="BG112" s="748"/>
      <c r="BH112" s="748"/>
      <c r="BI112" s="748"/>
      <c r="BJ112" s="748"/>
      <c r="BK112" s="748"/>
      <c r="BL112" s="748"/>
      <c r="BM112" s="748"/>
      <c r="BN112" s="748"/>
      <c r="BO112" s="748"/>
      <c r="BP112" s="749"/>
      <c r="BQ112" s="812">
        <v>1522951</v>
      </c>
      <c r="BR112" s="813"/>
      <c r="BS112" s="813"/>
      <c r="BT112" s="813"/>
      <c r="BU112" s="813"/>
      <c r="BV112" s="813">
        <v>1562928</v>
      </c>
      <c r="BW112" s="813"/>
      <c r="BX112" s="813"/>
      <c r="BY112" s="813"/>
      <c r="BZ112" s="813"/>
      <c r="CA112" s="813">
        <v>1520221</v>
      </c>
      <c r="CB112" s="813"/>
      <c r="CC112" s="813"/>
      <c r="CD112" s="813"/>
      <c r="CE112" s="813"/>
      <c r="CF112" s="871">
        <v>48.3</v>
      </c>
      <c r="CG112" s="872"/>
      <c r="CH112" s="872"/>
      <c r="CI112" s="872"/>
      <c r="CJ112" s="872"/>
      <c r="CK112" s="923"/>
      <c r="CL112" s="817"/>
      <c r="CM112" s="811" t="s">
        <v>457</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129</v>
      </c>
      <c r="DH112" s="813"/>
      <c r="DI112" s="813"/>
      <c r="DJ112" s="813"/>
      <c r="DK112" s="813"/>
      <c r="DL112" s="813" t="s">
        <v>458</v>
      </c>
      <c r="DM112" s="813"/>
      <c r="DN112" s="813"/>
      <c r="DO112" s="813"/>
      <c r="DP112" s="813"/>
      <c r="DQ112" s="813" t="s">
        <v>417</v>
      </c>
      <c r="DR112" s="813"/>
      <c r="DS112" s="813"/>
      <c r="DT112" s="813"/>
      <c r="DU112" s="813"/>
      <c r="DV112" s="790" t="s">
        <v>129</v>
      </c>
      <c r="DW112" s="790"/>
      <c r="DX112" s="790"/>
      <c r="DY112" s="790"/>
      <c r="DZ112" s="791"/>
    </row>
    <row r="113" spans="1:130" s="221" customFormat="1" ht="26.25" customHeight="1" x14ac:dyDescent="0.15">
      <c r="A113" s="910"/>
      <c r="B113" s="911"/>
      <c r="C113" s="748" t="s">
        <v>459</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14">
        <v>154076</v>
      </c>
      <c r="AB113" s="915"/>
      <c r="AC113" s="915"/>
      <c r="AD113" s="915"/>
      <c r="AE113" s="916"/>
      <c r="AF113" s="917">
        <v>156763</v>
      </c>
      <c r="AG113" s="915"/>
      <c r="AH113" s="915"/>
      <c r="AI113" s="915"/>
      <c r="AJ113" s="916"/>
      <c r="AK113" s="917">
        <v>169212</v>
      </c>
      <c r="AL113" s="915"/>
      <c r="AM113" s="915"/>
      <c r="AN113" s="915"/>
      <c r="AO113" s="916"/>
      <c r="AP113" s="918">
        <v>5.4</v>
      </c>
      <c r="AQ113" s="919"/>
      <c r="AR113" s="919"/>
      <c r="AS113" s="919"/>
      <c r="AT113" s="920"/>
      <c r="AU113" s="928"/>
      <c r="AV113" s="929"/>
      <c r="AW113" s="929"/>
      <c r="AX113" s="929"/>
      <c r="AY113" s="929"/>
      <c r="AZ113" s="811" t="s">
        <v>460</v>
      </c>
      <c r="BA113" s="748"/>
      <c r="BB113" s="748"/>
      <c r="BC113" s="748"/>
      <c r="BD113" s="748"/>
      <c r="BE113" s="748"/>
      <c r="BF113" s="748"/>
      <c r="BG113" s="748"/>
      <c r="BH113" s="748"/>
      <c r="BI113" s="748"/>
      <c r="BJ113" s="748"/>
      <c r="BK113" s="748"/>
      <c r="BL113" s="748"/>
      <c r="BM113" s="748"/>
      <c r="BN113" s="748"/>
      <c r="BO113" s="748"/>
      <c r="BP113" s="749"/>
      <c r="BQ113" s="812">
        <v>468303</v>
      </c>
      <c r="BR113" s="813"/>
      <c r="BS113" s="813"/>
      <c r="BT113" s="813"/>
      <c r="BU113" s="813"/>
      <c r="BV113" s="813">
        <v>419795</v>
      </c>
      <c r="BW113" s="813"/>
      <c r="BX113" s="813"/>
      <c r="BY113" s="813"/>
      <c r="BZ113" s="813"/>
      <c r="CA113" s="813">
        <v>439894</v>
      </c>
      <c r="CB113" s="813"/>
      <c r="CC113" s="813"/>
      <c r="CD113" s="813"/>
      <c r="CE113" s="813"/>
      <c r="CF113" s="871">
        <v>14</v>
      </c>
      <c r="CG113" s="872"/>
      <c r="CH113" s="872"/>
      <c r="CI113" s="872"/>
      <c r="CJ113" s="872"/>
      <c r="CK113" s="923"/>
      <c r="CL113" s="817"/>
      <c r="CM113" s="811" t="s">
        <v>461</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129</v>
      </c>
      <c r="DH113" s="776"/>
      <c r="DI113" s="776"/>
      <c r="DJ113" s="776"/>
      <c r="DK113" s="777"/>
      <c r="DL113" s="778" t="s">
        <v>129</v>
      </c>
      <c r="DM113" s="776"/>
      <c r="DN113" s="776"/>
      <c r="DO113" s="776"/>
      <c r="DP113" s="777"/>
      <c r="DQ113" s="778" t="s">
        <v>425</v>
      </c>
      <c r="DR113" s="776"/>
      <c r="DS113" s="776"/>
      <c r="DT113" s="776"/>
      <c r="DU113" s="777"/>
      <c r="DV113" s="820" t="s">
        <v>425</v>
      </c>
      <c r="DW113" s="821"/>
      <c r="DX113" s="821"/>
      <c r="DY113" s="821"/>
      <c r="DZ113" s="822"/>
    </row>
    <row r="114" spans="1:130" s="221" customFormat="1" ht="26.25" customHeight="1" x14ac:dyDescent="0.15">
      <c r="A114" s="910"/>
      <c r="B114" s="911"/>
      <c r="C114" s="748" t="s">
        <v>462</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v>75969</v>
      </c>
      <c r="AB114" s="776"/>
      <c r="AC114" s="776"/>
      <c r="AD114" s="776"/>
      <c r="AE114" s="777"/>
      <c r="AF114" s="778">
        <v>70712</v>
      </c>
      <c r="AG114" s="776"/>
      <c r="AH114" s="776"/>
      <c r="AI114" s="776"/>
      <c r="AJ114" s="777"/>
      <c r="AK114" s="778">
        <v>65833</v>
      </c>
      <c r="AL114" s="776"/>
      <c r="AM114" s="776"/>
      <c r="AN114" s="776"/>
      <c r="AO114" s="777"/>
      <c r="AP114" s="820">
        <v>2.1</v>
      </c>
      <c r="AQ114" s="821"/>
      <c r="AR114" s="821"/>
      <c r="AS114" s="821"/>
      <c r="AT114" s="822"/>
      <c r="AU114" s="928"/>
      <c r="AV114" s="929"/>
      <c r="AW114" s="929"/>
      <c r="AX114" s="929"/>
      <c r="AY114" s="929"/>
      <c r="AZ114" s="811" t="s">
        <v>463</v>
      </c>
      <c r="BA114" s="748"/>
      <c r="BB114" s="748"/>
      <c r="BC114" s="748"/>
      <c r="BD114" s="748"/>
      <c r="BE114" s="748"/>
      <c r="BF114" s="748"/>
      <c r="BG114" s="748"/>
      <c r="BH114" s="748"/>
      <c r="BI114" s="748"/>
      <c r="BJ114" s="748"/>
      <c r="BK114" s="748"/>
      <c r="BL114" s="748"/>
      <c r="BM114" s="748"/>
      <c r="BN114" s="748"/>
      <c r="BO114" s="748"/>
      <c r="BP114" s="749"/>
      <c r="BQ114" s="812">
        <v>1224810</v>
      </c>
      <c r="BR114" s="813"/>
      <c r="BS114" s="813"/>
      <c r="BT114" s="813"/>
      <c r="BU114" s="813"/>
      <c r="BV114" s="813">
        <v>1274685</v>
      </c>
      <c r="BW114" s="813"/>
      <c r="BX114" s="813"/>
      <c r="BY114" s="813"/>
      <c r="BZ114" s="813"/>
      <c r="CA114" s="813">
        <v>1166311</v>
      </c>
      <c r="CB114" s="813"/>
      <c r="CC114" s="813"/>
      <c r="CD114" s="813"/>
      <c r="CE114" s="813"/>
      <c r="CF114" s="871">
        <v>37</v>
      </c>
      <c r="CG114" s="872"/>
      <c r="CH114" s="872"/>
      <c r="CI114" s="872"/>
      <c r="CJ114" s="872"/>
      <c r="CK114" s="923"/>
      <c r="CL114" s="817"/>
      <c r="CM114" s="811" t="s">
        <v>464</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425</v>
      </c>
      <c r="DH114" s="776"/>
      <c r="DI114" s="776"/>
      <c r="DJ114" s="776"/>
      <c r="DK114" s="777"/>
      <c r="DL114" s="778" t="s">
        <v>458</v>
      </c>
      <c r="DM114" s="776"/>
      <c r="DN114" s="776"/>
      <c r="DO114" s="776"/>
      <c r="DP114" s="777"/>
      <c r="DQ114" s="778" t="s">
        <v>421</v>
      </c>
      <c r="DR114" s="776"/>
      <c r="DS114" s="776"/>
      <c r="DT114" s="776"/>
      <c r="DU114" s="777"/>
      <c r="DV114" s="820" t="s">
        <v>425</v>
      </c>
      <c r="DW114" s="821"/>
      <c r="DX114" s="821"/>
      <c r="DY114" s="821"/>
      <c r="DZ114" s="822"/>
    </row>
    <row r="115" spans="1:130" s="221" customFormat="1" ht="26.25" customHeight="1" x14ac:dyDescent="0.15">
      <c r="A115" s="910"/>
      <c r="B115" s="911"/>
      <c r="C115" s="748" t="s">
        <v>465</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14">
        <v>1446</v>
      </c>
      <c r="AB115" s="915"/>
      <c r="AC115" s="915"/>
      <c r="AD115" s="915"/>
      <c r="AE115" s="916"/>
      <c r="AF115" s="917">
        <v>4336</v>
      </c>
      <c r="AG115" s="915"/>
      <c r="AH115" s="915"/>
      <c r="AI115" s="915"/>
      <c r="AJ115" s="916"/>
      <c r="AK115" s="917">
        <v>3961</v>
      </c>
      <c r="AL115" s="915"/>
      <c r="AM115" s="915"/>
      <c r="AN115" s="915"/>
      <c r="AO115" s="916"/>
      <c r="AP115" s="918">
        <v>0.1</v>
      </c>
      <c r="AQ115" s="919"/>
      <c r="AR115" s="919"/>
      <c r="AS115" s="919"/>
      <c r="AT115" s="920"/>
      <c r="AU115" s="928"/>
      <c r="AV115" s="929"/>
      <c r="AW115" s="929"/>
      <c r="AX115" s="929"/>
      <c r="AY115" s="929"/>
      <c r="AZ115" s="811" t="s">
        <v>466</v>
      </c>
      <c r="BA115" s="748"/>
      <c r="BB115" s="748"/>
      <c r="BC115" s="748"/>
      <c r="BD115" s="748"/>
      <c r="BE115" s="748"/>
      <c r="BF115" s="748"/>
      <c r="BG115" s="748"/>
      <c r="BH115" s="748"/>
      <c r="BI115" s="748"/>
      <c r="BJ115" s="748"/>
      <c r="BK115" s="748"/>
      <c r="BL115" s="748"/>
      <c r="BM115" s="748"/>
      <c r="BN115" s="748"/>
      <c r="BO115" s="748"/>
      <c r="BP115" s="749"/>
      <c r="BQ115" s="812" t="s">
        <v>425</v>
      </c>
      <c r="BR115" s="813"/>
      <c r="BS115" s="813"/>
      <c r="BT115" s="813"/>
      <c r="BU115" s="813"/>
      <c r="BV115" s="813" t="s">
        <v>425</v>
      </c>
      <c r="BW115" s="813"/>
      <c r="BX115" s="813"/>
      <c r="BY115" s="813"/>
      <c r="BZ115" s="813"/>
      <c r="CA115" s="813" t="s">
        <v>425</v>
      </c>
      <c r="CB115" s="813"/>
      <c r="CC115" s="813"/>
      <c r="CD115" s="813"/>
      <c r="CE115" s="813"/>
      <c r="CF115" s="871" t="s">
        <v>421</v>
      </c>
      <c r="CG115" s="872"/>
      <c r="CH115" s="872"/>
      <c r="CI115" s="872"/>
      <c r="CJ115" s="872"/>
      <c r="CK115" s="923"/>
      <c r="CL115" s="817"/>
      <c r="CM115" s="811" t="s">
        <v>467</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425</v>
      </c>
      <c r="DH115" s="776"/>
      <c r="DI115" s="776"/>
      <c r="DJ115" s="776"/>
      <c r="DK115" s="777"/>
      <c r="DL115" s="778" t="s">
        <v>458</v>
      </c>
      <c r="DM115" s="776"/>
      <c r="DN115" s="776"/>
      <c r="DO115" s="776"/>
      <c r="DP115" s="777"/>
      <c r="DQ115" s="778" t="s">
        <v>129</v>
      </c>
      <c r="DR115" s="776"/>
      <c r="DS115" s="776"/>
      <c r="DT115" s="776"/>
      <c r="DU115" s="777"/>
      <c r="DV115" s="820" t="s">
        <v>129</v>
      </c>
      <c r="DW115" s="821"/>
      <c r="DX115" s="821"/>
      <c r="DY115" s="821"/>
      <c r="DZ115" s="822"/>
    </row>
    <row r="116" spans="1:130" s="221" customFormat="1" ht="26.25" customHeight="1" x14ac:dyDescent="0.15">
      <c r="A116" s="912"/>
      <c r="B116" s="913"/>
      <c r="C116" s="835" t="s">
        <v>468</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75" t="s">
        <v>425</v>
      </c>
      <c r="AB116" s="776"/>
      <c r="AC116" s="776"/>
      <c r="AD116" s="776"/>
      <c r="AE116" s="777"/>
      <c r="AF116" s="778" t="s">
        <v>425</v>
      </c>
      <c r="AG116" s="776"/>
      <c r="AH116" s="776"/>
      <c r="AI116" s="776"/>
      <c r="AJ116" s="777"/>
      <c r="AK116" s="778" t="s">
        <v>425</v>
      </c>
      <c r="AL116" s="776"/>
      <c r="AM116" s="776"/>
      <c r="AN116" s="776"/>
      <c r="AO116" s="777"/>
      <c r="AP116" s="820" t="s">
        <v>425</v>
      </c>
      <c r="AQ116" s="821"/>
      <c r="AR116" s="821"/>
      <c r="AS116" s="821"/>
      <c r="AT116" s="822"/>
      <c r="AU116" s="928"/>
      <c r="AV116" s="929"/>
      <c r="AW116" s="929"/>
      <c r="AX116" s="929"/>
      <c r="AY116" s="929"/>
      <c r="AZ116" s="905" t="s">
        <v>469</v>
      </c>
      <c r="BA116" s="906"/>
      <c r="BB116" s="906"/>
      <c r="BC116" s="906"/>
      <c r="BD116" s="906"/>
      <c r="BE116" s="906"/>
      <c r="BF116" s="906"/>
      <c r="BG116" s="906"/>
      <c r="BH116" s="906"/>
      <c r="BI116" s="906"/>
      <c r="BJ116" s="906"/>
      <c r="BK116" s="906"/>
      <c r="BL116" s="906"/>
      <c r="BM116" s="906"/>
      <c r="BN116" s="906"/>
      <c r="BO116" s="906"/>
      <c r="BP116" s="907"/>
      <c r="BQ116" s="812" t="s">
        <v>425</v>
      </c>
      <c r="BR116" s="813"/>
      <c r="BS116" s="813"/>
      <c r="BT116" s="813"/>
      <c r="BU116" s="813"/>
      <c r="BV116" s="813" t="s">
        <v>425</v>
      </c>
      <c r="BW116" s="813"/>
      <c r="BX116" s="813"/>
      <c r="BY116" s="813"/>
      <c r="BZ116" s="813"/>
      <c r="CA116" s="813" t="s">
        <v>417</v>
      </c>
      <c r="CB116" s="813"/>
      <c r="CC116" s="813"/>
      <c r="CD116" s="813"/>
      <c r="CE116" s="813"/>
      <c r="CF116" s="871" t="s">
        <v>129</v>
      </c>
      <c r="CG116" s="872"/>
      <c r="CH116" s="872"/>
      <c r="CI116" s="872"/>
      <c r="CJ116" s="872"/>
      <c r="CK116" s="923"/>
      <c r="CL116" s="817"/>
      <c r="CM116" s="811" t="s">
        <v>470</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t="s">
        <v>129</v>
      </c>
      <c r="DH116" s="776"/>
      <c r="DI116" s="776"/>
      <c r="DJ116" s="776"/>
      <c r="DK116" s="777"/>
      <c r="DL116" s="778" t="s">
        <v>425</v>
      </c>
      <c r="DM116" s="776"/>
      <c r="DN116" s="776"/>
      <c r="DO116" s="776"/>
      <c r="DP116" s="777"/>
      <c r="DQ116" s="778" t="s">
        <v>129</v>
      </c>
      <c r="DR116" s="776"/>
      <c r="DS116" s="776"/>
      <c r="DT116" s="776"/>
      <c r="DU116" s="777"/>
      <c r="DV116" s="820" t="s">
        <v>425</v>
      </c>
      <c r="DW116" s="821"/>
      <c r="DX116" s="821"/>
      <c r="DY116" s="821"/>
      <c r="DZ116" s="822"/>
    </row>
    <row r="117" spans="1:130" s="221" customFormat="1" ht="26.25" customHeight="1" x14ac:dyDescent="0.15">
      <c r="A117" s="891" t="s">
        <v>190</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73" t="s">
        <v>471</v>
      </c>
      <c r="Z117" s="893"/>
      <c r="AA117" s="898">
        <v>600798</v>
      </c>
      <c r="AB117" s="899"/>
      <c r="AC117" s="899"/>
      <c r="AD117" s="899"/>
      <c r="AE117" s="900"/>
      <c r="AF117" s="901">
        <v>633349</v>
      </c>
      <c r="AG117" s="899"/>
      <c r="AH117" s="899"/>
      <c r="AI117" s="899"/>
      <c r="AJ117" s="900"/>
      <c r="AK117" s="901">
        <v>707723</v>
      </c>
      <c r="AL117" s="899"/>
      <c r="AM117" s="899"/>
      <c r="AN117" s="899"/>
      <c r="AO117" s="900"/>
      <c r="AP117" s="902"/>
      <c r="AQ117" s="903"/>
      <c r="AR117" s="903"/>
      <c r="AS117" s="903"/>
      <c r="AT117" s="904"/>
      <c r="AU117" s="928"/>
      <c r="AV117" s="929"/>
      <c r="AW117" s="929"/>
      <c r="AX117" s="929"/>
      <c r="AY117" s="929"/>
      <c r="AZ117" s="859" t="s">
        <v>472</v>
      </c>
      <c r="BA117" s="860"/>
      <c r="BB117" s="860"/>
      <c r="BC117" s="860"/>
      <c r="BD117" s="860"/>
      <c r="BE117" s="860"/>
      <c r="BF117" s="860"/>
      <c r="BG117" s="860"/>
      <c r="BH117" s="860"/>
      <c r="BI117" s="860"/>
      <c r="BJ117" s="860"/>
      <c r="BK117" s="860"/>
      <c r="BL117" s="860"/>
      <c r="BM117" s="860"/>
      <c r="BN117" s="860"/>
      <c r="BO117" s="860"/>
      <c r="BP117" s="861"/>
      <c r="BQ117" s="812" t="s">
        <v>417</v>
      </c>
      <c r="BR117" s="813"/>
      <c r="BS117" s="813"/>
      <c r="BT117" s="813"/>
      <c r="BU117" s="813"/>
      <c r="BV117" s="813" t="s">
        <v>417</v>
      </c>
      <c r="BW117" s="813"/>
      <c r="BX117" s="813"/>
      <c r="BY117" s="813"/>
      <c r="BZ117" s="813"/>
      <c r="CA117" s="813" t="s">
        <v>421</v>
      </c>
      <c r="CB117" s="813"/>
      <c r="CC117" s="813"/>
      <c r="CD117" s="813"/>
      <c r="CE117" s="813"/>
      <c r="CF117" s="871" t="s">
        <v>421</v>
      </c>
      <c r="CG117" s="872"/>
      <c r="CH117" s="872"/>
      <c r="CI117" s="872"/>
      <c r="CJ117" s="872"/>
      <c r="CK117" s="923"/>
      <c r="CL117" s="817"/>
      <c r="CM117" s="811" t="s">
        <v>473</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417</v>
      </c>
      <c r="DH117" s="776"/>
      <c r="DI117" s="776"/>
      <c r="DJ117" s="776"/>
      <c r="DK117" s="777"/>
      <c r="DL117" s="778" t="s">
        <v>421</v>
      </c>
      <c r="DM117" s="776"/>
      <c r="DN117" s="776"/>
      <c r="DO117" s="776"/>
      <c r="DP117" s="777"/>
      <c r="DQ117" s="778" t="s">
        <v>417</v>
      </c>
      <c r="DR117" s="776"/>
      <c r="DS117" s="776"/>
      <c r="DT117" s="776"/>
      <c r="DU117" s="777"/>
      <c r="DV117" s="820" t="s">
        <v>421</v>
      </c>
      <c r="DW117" s="821"/>
      <c r="DX117" s="821"/>
      <c r="DY117" s="821"/>
      <c r="DZ117" s="822"/>
    </row>
    <row r="118" spans="1:130" s="221" customFormat="1" ht="26.25" customHeight="1" x14ac:dyDescent="0.15">
      <c r="A118" s="891" t="s">
        <v>446</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443</v>
      </c>
      <c r="AB118" s="892"/>
      <c r="AC118" s="892"/>
      <c r="AD118" s="892"/>
      <c r="AE118" s="893"/>
      <c r="AF118" s="894" t="s">
        <v>444</v>
      </c>
      <c r="AG118" s="892"/>
      <c r="AH118" s="892"/>
      <c r="AI118" s="892"/>
      <c r="AJ118" s="893"/>
      <c r="AK118" s="894" t="s">
        <v>310</v>
      </c>
      <c r="AL118" s="892"/>
      <c r="AM118" s="892"/>
      <c r="AN118" s="892"/>
      <c r="AO118" s="893"/>
      <c r="AP118" s="895" t="s">
        <v>445</v>
      </c>
      <c r="AQ118" s="896"/>
      <c r="AR118" s="896"/>
      <c r="AS118" s="896"/>
      <c r="AT118" s="897"/>
      <c r="AU118" s="928"/>
      <c r="AV118" s="929"/>
      <c r="AW118" s="929"/>
      <c r="AX118" s="929"/>
      <c r="AY118" s="929"/>
      <c r="AZ118" s="834" t="s">
        <v>474</v>
      </c>
      <c r="BA118" s="835"/>
      <c r="BB118" s="835"/>
      <c r="BC118" s="835"/>
      <c r="BD118" s="835"/>
      <c r="BE118" s="835"/>
      <c r="BF118" s="835"/>
      <c r="BG118" s="835"/>
      <c r="BH118" s="835"/>
      <c r="BI118" s="835"/>
      <c r="BJ118" s="835"/>
      <c r="BK118" s="835"/>
      <c r="BL118" s="835"/>
      <c r="BM118" s="835"/>
      <c r="BN118" s="835"/>
      <c r="BO118" s="835"/>
      <c r="BP118" s="836"/>
      <c r="BQ118" s="875" t="s">
        <v>417</v>
      </c>
      <c r="BR118" s="841"/>
      <c r="BS118" s="841"/>
      <c r="BT118" s="841"/>
      <c r="BU118" s="841"/>
      <c r="BV118" s="841" t="s">
        <v>129</v>
      </c>
      <c r="BW118" s="841"/>
      <c r="BX118" s="841"/>
      <c r="BY118" s="841"/>
      <c r="BZ118" s="841"/>
      <c r="CA118" s="841" t="s">
        <v>129</v>
      </c>
      <c r="CB118" s="841"/>
      <c r="CC118" s="841"/>
      <c r="CD118" s="841"/>
      <c r="CE118" s="841"/>
      <c r="CF118" s="871" t="s">
        <v>129</v>
      </c>
      <c r="CG118" s="872"/>
      <c r="CH118" s="872"/>
      <c r="CI118" s="872"/>
      <c r="CJ118" s="872"/>
      <c r="CK118" s="923"/>
      <c r="CL118" s="817"/>
      <c r="CM118" s="811" t="s">
        <v>475</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129</v>
      </c>
      <c r="DH118" s="776"/>
      <c r="DI118" s="776"/>
      <c r="DJ118" s="776"/>
      <c r="DK118" s="777"/>
      <c r="DL118" s="778" t="s">
        <v>129</v>
      </c>
      <c r="DM118" s="776"/>
      <c r="DN118" s="776"/>
      <c r="DO118" s="776"/>
      <c r="DP118" s="777"/>
      <c r="DQ118" s="778" t="s">
        <v>129</v>
      </c>
      <c r="DR118" s="776"/>
      <c r="DS118" s="776"/>
      <c r="DT118" s="776"/>
      <c r="DU118" s="777"/>
      <c r="DV118" s="820" t="s">
        <v>129</v>
      </c>
      <c r="DW118" s="821"/>
      <c r="DX118" s="821"/>
      <c r="DY118" s="821"/>
      <c r="DZ118" s="822"/>
    </row>
    <row r="119" spans="1:130" s="221" customFormat="1" ht="26.25" customHeight="1" x14ac:dyDescent="0.15">
      <c r="A119" s="814" t="s">
        <v>449</v>
      </c>
      <c r="B119" s="815"/>
      <c r="C119" s="856" t="s">
        <v>450</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129</v>
      </c>
      <c r="AB119" s="885"/>
      <c r="AC119" s="885"/>
      <c r="AD119" s="885"/>
      <c r="AE119" s="886"/>
      <c r="AF119" s="887" t="s">
        <v>129</v>
      </c>
      <c r="AG119" s="885"/>
      <c r="AH119" s="885"/>
      <c r="AI119" s="885"/>
      <c r="AJ119" s="886"/>
      <c r="AK119" s="887" t="s">
        <v>417</v>
      </c>
      <c r="AL119" s="885"/>
      <c r="AM119" s="885"/>
      <c r="AN119" s="885"/>
      <c r="AO119" s="886"/>
      <c r="AP119" s="888" t="s">
        <v>129</v>
      </c>
      <c r="AQ119" s="889"/>
      <c r="AR119" s="889"/>
      <c r="AS119" s="889"/>
      <c r="AT119" s="890"/>
      <c r="AU119" s="930"/>
      <c r="AV119" s="931"/>
      <c r="AW119" s="931"/>
      <c r="AX119" s="931"/>
      <c r="AY119" s="931"/>
      <c r="AZ119" s="242" t="s">
        <v>190</v>
      </c>
      <c r="BA119" s="242"/>
      <c r="BB119" s="242"/>
      <c r="BC119" s="242"/>
      <c r="BD119" s="242"/>
      <c r="BE119" s="242"/>
      <c r="BF119" s="242"/>
      <c r="BG119" s="242"/>
      <c r="BH119" s="242"/>
      <c r="BI119" s="242"/>
      <c r="BJ119" s="242"/>
      <c r="BK119" s="242"/>
      <c r="BL119" s="242"/>
      <c r="BM119" s="242"/>
      <c r="BN119" s="242"/>
      <c r="BO119" s="873" t="s">
        <v>476</v>
      </c>
      <c r="BP119" s="874"/>
      <c r="BQ119" s="875">
        <v>8299084</v>
      </c>
      <c r="BR119" s="841"/>
      <c r="BS119" s="841"/>
      <c r="BT119" s="841"/>
      <c r="BU119" s="841"/>
      <c r="BV119" s="841">
        <v>8530499</v>
      </c>
      <c r="BW119" s="841"/>
      <c r="BX119" s="841"/>
      <c r="BY119" s="841"/>
      <c r="BZ119" s="841"/>
      <c r="CA119" s="841">
        <v>8376730</v>
      </c>
      <c r="CB119" s="841"/>
      <c r="CC119" s="841"/>
      <c r="CD119" s="841"/>
      <c r="CE119" s="841"/>
      <c r="CF119" s="744"/>
      <c r="CG119" s="745"/>
      <c r="CH119" s="745"/>
      <c r="CI119" s="745"/>
      <c r="CJ119" s="830"/>
      <c r="CK119" s="924"/>
      <c r="CL119" s="819"/>
      <c r="CM119" s="834" t="s">
        <v>477</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59" t="s">
        <v>129</v>
      </c>
      <c r="DH119" s="760"/>
      <c r="DI119" s="760"/>
      <c r="DJ119" s="760"/>
      <c r="DK119" s="761"/>
      <c r="DL119" s="762" t="s">
        <v>129</v>
      </c>
      <c r="DM119" s="760"/>
      <c r="DN119" s="760"/>
      <c r="DO119" s="760"/>
      <c r="DP119" s="761"/>
      <c r="DQ119" s="762" t="s">
        <v>129</v>
      </c>
      <c r="DR119" s="760"/>
      <c r="DS119" s="760"/>
      <c r="DT119" s="760"/>
      <c r="DU119" s="761"/>
      <c r="DV119" s="844" t="s">
        <v>129</v>
      </c>
      <c r="DW119" s="845"/>
      <c r="DX119" s="845"/>
      <c r="DY119" s="845"/>
      <c r="DZ119" s="846"/>
    </row>
    <row r="120" spans="1:130" s="221" customFormat="1" ht="26.25" customHeight="1" x14ac:dyDescent="0.15">
      <c r="A120" s="816"/>
      <c r="B120" s="817"/>
      <c r="C120" s="811" t="s">
        <v>453</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129</v>
      </c>
      <c r="AB120" s="776"/>
      <c r="AC120" s="776"/>
      <c r="AD120" s="776"/>
      <c r="AE120" s="777"/>
      <c r="AF120" s="778" t="s">
        <v>129</v>
      </c>
      <c r="AG120" s="776"/>
      <c r="AH120" s="776"/>
      <c r="AI120" s="776"/>
      <c r="AJ120" s="777"/>
      <c r="AK120" s="778" t="s">
        <v>478</v>
      </c>
      <c r="AL120" s="776"/>
      <c r="AM120" s="776"/>
      <c r="AN120" s="776"/>
      <c r="AO120" s="777"/>
      <c r="AP120" s="820" t="s">
        <v>129</v>
      </c>
      <c r="AQ120" s="821"/>
      <c r="AR120" s="821"/>
      <c r="AS120" s="821"/>
      <c r="AT120" s="822"/>
      <c r="AU120" s="876" t="s">
        <v>479</v>
      </c>
      <c r="AV120" s="877"/>
      <c r="AW120" s="877"/>
      <c r="AX120" s="877"/>
      <c r="AY120" s="878"/>
      <c r="AZ120" s="856" t="s">
        <v>480</v>
      </c>
      <c r="BA120" s="804"/>
      <c r="BB120" s="804"/>
      <c r="BC120" s="804"/>
      <c r="BD120" s="804"/>
      <c r="BE120" s="804"/>
      <c r="BF120" s="804"/>
      <c r="BG120" s="804"/>
      <c r="BH120" s="804"/>
      <c r="BI120" s="804"/>
      <c r="BJ120" s="804"/>
      <c r="BK120" s="804"/>
      <c r="BL120" s="804"/>
      <c r="BM120" s="804"/>
      <c r="BN120" s="804"/>
      <c r="BO120" s="804"/>
      <c r="BP120" s="805"/>
      <c r="BQ120" s="857">
        <v>2031326</v>
      </c>
      <c r="BR120" s="838"/>
      <c r="BS120" s="838"/>
      <c r="BT120" s="838"/>
      <c r="BU120" s="838"/>
      <c r="BV120" s="838">
        <v>2092580</v>
      </c>
      <c r="BW120" s="838"/>
      <c r="BX120" s="838"/>
      <c r="BY120" s="838"/>
      <c r="BZ120" s="838"/>
      <c r="CA120" s="838">
        <v>2406516</v>
      </c>
      <c r="CB120" s="838"/>
      <c r="CC120" s="838"/>
      <c r="CD120" s="838"/>
      <c r="CE120" s="838"/>
      <c r="CF120" s="862">
        <v>76.400000000000006</v>
      </c>
      <c r="CG120" s="863"/>
      <c r="CH120" s="863"/>
      <c r="CI120" s="863"/>
      <c r="CJ120" s="863"/>
      <c r="CK120" s="864" t="s">
        <v>481</v>
      </c>
      <c r="CL120" s="848"/>
      <c r="CM120" s="848"/>
      <c r="CN120" s="848"/>
      <c r="CO120" s="849"/>
      <c r="CP120" s="868" t="s">
        <v>482</v>
      </c>
      <c r="CQ120" s="869"/>
      <c r="CR120" s="869"/>
      <c r="CS120" s="869"/>
      <c r="CT120" s="869"/>
      <c r="CU120" s="869"/>
      <c r="CV120" s="869"/>
      <c r="CW120" s="869"/>
      <c r="CX120" s="869"/>
      <c r="CY120" s="869"/>
      <c r="CZ120" s="869"/>
      <c r="DA120" s="869"/>
      <c r="DB120" s="869"/>
      <c r="DC120" s="869"/>
      <c r="DD120" s="869"/>
      <c r="DE120" s="869"/>
      <c r="DF120" s="870"/>
      <c r="DG120" s="857">
        <v>1150425</v>
      </c>
      <c r="DH120" s="838"/>
      <c r="DI120" s="838"/>
      <c r="DJ120" s="838"/>
      <c r="DK120" s="838"/>
      <c r="DL120" s="838">
        <v>1192711</v>
      </c>
      <c r="DM120" s="838"/>
      <c r="DN120" s="838"/>
      <c r="DO120" s="838"/>
      <c r="DP120" s="838"/>
      <c r="DQ120" s="838">
        <v>1110093</v>
      </c>
      <c r="DR120" s="838"/>
      <c r="DS120" s="838"/>
      <c r="DT120" s="838"/>
      <c r="DU120" s="838"/>
      <c r="DV120" s="839">
        <v>35.299999999999997</v>
      </c>
      <c r="DW120" s="839"/>
      <c r="DX120" s="839"/>
      <c r="DY120" s="839"/>
      <c r="DZ120" s="840"/>
    </row>
    <row r="121" spans="1:130" s="221" customFormat="1" ht="26.25" customHeight="1" x14ac:dyDescent="0.15">
      <c r="A121" s="816"/>
      <c r="B121" s="817"/>
      <c r="C121" s="859" t="s">
        <v>483</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775" t="s">
        <v>398</v>
      </c>
      <c r="AB121" s="776"/>
      <c r="AC121" s="776"/>
      <c r="AD121" s="776"/>
      <c r="AE121" s="777"/>
      <c r="AF121" s="778" t="s">
        <v>129</v>
      </c>
      <c r="AG121" s="776"/>
      <c r="AH121" s="776"/>
      <c r="AI121" s="776"/>
      <c r="AJ121" s="777"/>
      <c r="AK121" s="778" t="s">
        <v>129</v>
      </c>
      <c r="AL121" s="776"/>
      <c r="AM121" s="776"/>
      <c r="AN121" s="776"/>
      <c r="AO121" s="777"/>
      <c r="AP121" s="820" t="s">
        <v>398</v>
      </c>
      <c r="AQ121" s="821"/>
      <c r="AR121" s="821"/>
      <c r="AS121" s="821"/>
      <c r="AT121" s="822"/>
      <c r="AU121" s="879"/>
      <c r="AV121" s="880"/>
      <c r="AW121" s="880"/>
      <c r="AX121" s="880"/>
      <c r="AY121" s="881"/>
      <c r="AZ121" s="811" t="s">
        <v>484</v>
      </c>
      <c r="BA121" s="748"/>
      <c r="BB121" s="748"/>
      <c r="BC121" s="748"/>
      <c r="BD121" s="748"/>
      <c r="BE121" s="748"/>
      <c r="BF121" s="748"/>
      <c r="BG121" s="748"/>
      <c r="BH121" s="748"/>
      <c r="BI121" s="748"/>
      <c r="BJ121" s="748"/>
      <c r="BK121" s="748"/>
      <c r="BL121" s="748"/>
      <c r="BM121" s="748"/>
      <c r="BN121" s="748"/>
      <c r="BO121" s="748"/>
      <c r="BP121" s="749"/>
      <c r="BQ121" s="812">
        <v>8015</v>
      </c>
      <c r="BR121" s="813"/>
      <c r="BS121" s="813"/>
      <c r="BT121" s="813"/>
      <c r="BU121" s="813"/>
      <c r="BV121" s="813">
        <v>5118</v>
      </c>
      <c r="BW121" s="813"/>
      <c r="BX121" s="813"/>
      <c r="BY121" s="813"/>
      <c r="BZ121" s="813"/>
      <c r="CA121" s="813">
        <v>3159</v>
      </c>
      <c r="CB121" s="813"/>
      <c r="CC121" s="813"/>
      <c r="CD121" s="813"/>
      <c r="CE121" s="813"/>
      <c r="CF121" s="871">
        <v>0.1</v>
      </c>
      <c r="CG121" s="872"/>
      <c r="CH121" s="872"/>
      <c r="CI121" s="872"/>
      <c r="CJ121" s="872"/>
      <c r="CK121" s="865"/>
      <c r="CL121" s="851"/>
      <c r="CM121" s="851"/>
      <c r="CN121" s="851"/>
      <c r="CO121" s="852"/>
      <c r="CP121" s="831" t="s">
        <v>485</v>
      </c>
      <c r="CQ121" s="832"/>
      <c r="CR121" s="832"/>
      <c r="CS121" s="832"/>
      <c r="CT121" s="832"/>
      <c r="CU121" s="832"/>
      <c r="CV121" s="832"/>
      <c r="CW121" s="832"/>
      <c r="CX121" s="832"/>
      <c r="CY121" s="832"/>
      <c r="CZ121" s="832"/>
      <c r="DA121" s="832"/>
      <c r="DB121" s="832"/>
      <c r="DC121" s="832"/>
      <c r="DD121" s="832"/>
      <c r="DE121" s="832"/>
      <c r="DF121" s="833"/>
      <c r="DG121" s="812">
        <v>216964</v>
      </c>
      <c r="DH121" s="813"/>
      <c r="DI121" s="813"/>
      <c r="DJ121" s="813"/>
      <c r="DK121" s="813"/>
      <c r="DL121" s="813">
        <v>208309</v>
      </c>
      <c r="DM121" s="813"/>
      <c r="DN121" s="813"/>
      <c r="DO121" s="813"/>
      <c r="DP121" s="813"/>
      <c r="DQ121" s="813">
        <v>246187</v>
      </c>
      <c r="DR121" s="813"/>
      <c r="DS121" s="813"/>
      <c r="DT121" s="813"/>
      <c r="DU121" s="813"/>
      <c r="DV121" s="790">
        <v>7.8</v>
      </c>
      <c r="DW121" s="790"/>
      <c r="DX121" s="790"/>
      <c r="DY121" s="790"/>
      <c r="DZ121" s="791"/>
    </row>
    <row r="122" spans="1:130" s="221" customFormat="1" ht="26.25" customHeight="1" x14ac:dyDescent="0.15">
      <c r="A122" s="816"/>
      <c r="B122" s="817"/>
      <c r="C122" s="811" t="s">
        <v>464</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129</v>
      </c>
      <c r="AB122" s="776"/>
      <c r="AC122" s="776"/>
      <c r="AD122" s="776"/>
      <c r="AE122" s="777"/>
      <c r="AF122" s="778" t="s">
        <v>478</v>
      </c>
      <c r="AG122" s="776"/>
      <c r="AH122" s="776"/>
      <c r="AI122" s="776"/>
      <c r="AJ122" s="777"/>
      <c r="AK122" s="778" t="s">
        <v>129</v>
      </c>
      <c r="AL122" s="776"/>
      <c r="AM122" s="776"/>
      <c r="AN122" s="776"/>
      <c r="AO122" s="777"/>
      <c r="AP122" s="820" t="s">
        <v>417</v>
      </c>
      <c r="AQ122" s="821"/>
      <c r="AR122" s="821"/>
      <c r="AS122" s="821"/>
      <c r="AT122" s="822"/>
      <c r="AU122" s="879"/>
      <c r="AV122" s="880"/>
      <c r="AW122" s="880"/>
      <c r="AX122" s="880"/>
      <c r="AY122" s="881"/>
      <c r="AZ122" s="834" t="s">
        <v>486</v>
      </c>
      <c r="BA122" s="835"/>
      <c r="BB122" s="835"/>
      <c r="BC122" s="835"/>
      <c r="BD122" s="835"/>
      <c r="BE122" s="835"/>
      <c r="BF122" s="835"/>
      <c r="BG122" s="835"/>
      <c r="BH122" s="835"/>
      <c r="BI122" s="835"/>
      <c r="BJ122" s="835"/>
      <c r="BK122" s="835"/>
      <c r="BL122" s="835"/>
      <c r="BM122" s="835"/>
      <c r="BN122" s="835"/>
      <c r="BO122" s="835"/>
      <c r="BP122" s="836"/>
      <c r="BQ122" s="875">
        <v>5207896</v>
      </c>
      <c r="BR122" s="841"/>
      <c r="BS122" s="841"/>
      <c r="BT122" s="841"/>
      <c r="BU122" s="841"/>
      <c r="BV122" s="841">
        <v>5334441</v>
      </c>
      <c r="BW122" s="841"/>
      <c r="BX122" s="841"/>
      <c r="BY122" s="841"/>
      <c r="BZ122" s="841"/>
      <c r="CA122" s="841">
        <v>5349986</v>
      </c>
      <c r="CB122" s="841"/>
      <c r="CC122" s="841"/>
      <c r="CD122" s="841"/>
      <c r="CE122" s="841"/>
      <c r="CF122" s="842">
        <v>169.9</v>
      </c>
      <c r="CG122" s="843"/>
      <c r="CH122" s="843"/>
      <c r="CI122" s="843"/>
      <c r="CJ122" s="843"/>
      <c r="CK122" s="865"/>
      <c r="CL122" s="851"/>
      <c r="CM122" s="851"/>
      <c r="CN122" s="851"/>
      <c r="CO122" s="852"/>
      <c r="CP122" s="831" t="s">
        <v>487</v>
      </c>
      <c r="CQ122" s="832"/>
      <c r="CR122" s="832"/>
      <c r="CS122" s="832"/>
      <c r="CT122" s="832"/>
      <c r="CU122" s="832"/>
      <c r="CV122" s="832"/>
      <c r="CW122" s="832"/>
      <c r="CX122" s="832"/>
      <c r="CY122" s="832"/>
      <c r="CZ122" s="832"/>
      <c r="DA122" s="832"/>
      <c r="DB122" s="832"/>
      <c r="DC122" s="832"/>
      <c r="DD122" s="832"/>
      <c r="DE122" s="832"/>
      <c r="DF122" s="833"/>
      <c r="DG122" s="812">
        <v>72562</v>
      </c>
      <c r="DH122" s="813"/>
      <c r="DI122" s="813"/>
      <c r="DJ122" s="813"/>
      <c r="DK122" s="813"/>
      <c r="DL122" s="813">
        <v>74856</v>
      </c>
      <c r="DM122" s="813"/>
      <c r="DN122" s="813"/>
      <c r="DO122" s="813"/>
      <c r="DP122" s="813"/>
      <c r="DQ122" s="813">
        <v>75466</v>
      </c>
      <c r="DR122" s="813"/>
      <c r="DS122" s="813"/>
      <c r="DT122" s="813"/>
      <c r="DU122" s="813"/>
      <c r="DV122" s="790">
        <v>2.4</v>
      </c>
      <c r="DW122" s="790"/>
      <c r="DX122" s="790"/>
      <c r="DY122" s="790"/>
      <c r="DZ122" s="791"/>
    </row>
    <row r="123" spans="1:130" s="221" customFormat="1" ht="26.25" customHeight="1" x14ac:dyDescent="0.15">
      <c r="A123" s="816"/>
      <c r="B123" s="817"/>
      <c r="C123" s="811" t="s">
        <v>470</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t="s">
        <v>129</v>
      </c>
      <c r="AB123" s="776"/>
      <c r="AC123" s="776"/>
      <c r="AD123" s="776"/>
      <c r="AE123" s="777"/>
      <c r="AF123" s="778" t="s">
        <v>129</v>
      </c>
      <c r="AG123" s="776"/>
      <c r="AH123" s="776"/>
      <c r="AI123" s="776"/>
      <c r="AJ123" s="777"/>
      <c r="AK123" s="778" t="s">
        <v>417</v>
      </c>
      <c r="AL123" s="776"/>
      <c r="AM123" s="776"/>
      <c r="AN123" s="776"/>
      <c r="AO123" s="777"/>
      <c r="AP123" s="820" t="s">
        <v>129</v>
      </c>
      <c r="AQ123" s="821"/>
      <c r="AR123" s="821"/>
      <c r="AS123" s="821"/>
      <c r="AT123" s="822"/>
      <c r="AU123" s="882"/>
      <c r="AV123" s="883"/>
      <c r="AW123" s="883"/>
      <c r="AX123" s="883"/>
      <c r="AY123" s="883"/>
      <c r="AZ123" s="242" t="s">
        <v>190</v>
      </c>
      <c r="BA123" s="242"/>
      <c r="BB123" s="242"/>
      <c r="BC123" s="242"/>
      <c r="BD123" s="242"/>
      <c r="BE123" s="242"/>
      <c r="BF123" s="242"/>
      <c r="BG123" s="242"/>
      <c r="BH123" s="242"/>
      <c r="BI123" s="242"/>
      <c r="BJ123" s="242"/>
      <c r="BK123" s="242"/>
      <c r="BL123" s="242"/>
      <c r="BM123" s="242"/>
      <c r="BN123" s="242"/>
      <c r="BO123" s="873" t="s">
        <v>488</v>
      </c>
      <c r="BP123" s="874"/>
      <c r="BQ123" s="828">
        <v>7247237</v>
      </c>
      <c r="BR123" s="829"/>
      <c r="BS123" s="829"/>
      <c r="BT123" s="829"/>
      <c r="BU123" s="829"/>
      <c r="BV123" s="829">
        <v>7432139</v>
      </c>
      <c r="BW123" s="829"/>
      <c r="BX123" s="829"/>
      <c r="BY123" s="829"/>
      <c r="BZ123" s="829"/>
      <c r="CA123" s="829">
        <v>7759661</v>
      </c>
      <c r="CB123" s="829"/>
      <c r="CC123" s="829"/>
      <c r="CD123" s="829"/>
      <c r="CE123" s="829"/>
      <c r="CF123" s="744"/>
      <c r="CG123" s="745"/>
      <c r="CH123" s="745"/>
      <c r="CI123" s="745"/>
      <c r="CJ123" s="830"/>
      <c r="CK123" s="865"/>
      <c r="CL123" s="851"/>
      <c r="CM123" s="851"/>
      <c r="CN123" s="851"/>
      <c r="CO123" s="852"/>
      <c r="CP123" s="831" t="s">
        <v>489</v>
      </c>
      <c r="CQ123" s="832"/>
      <c r="CR123" s="832"/>
      <c r="CS123" s="832"/>
      <c r="CT123" s="832"/>
      <c r="CU123" s="832"/>
      <c r="CV123" s="832"/>
      <c r="CW123" s="832"/>
      <c r="CX123" s="832"/>
      <c r="CY123" s="832"/>
      <c r="CZ123" s="832"/>
      <c r="DA123" s="832"/>
      <c r="DB123" s="832"/>
      <c r="DC123" s="832"/>
      <c r="DD123" s="832"/>
      <c r="DE123" s="832"/>
      <c r="DF123" s="833"/>
      <c r="DG123" s="775">
        <v>52853</v>
      </c>
      <c r="DH123" s="776"/>
      <c r="DI123" s="776"/>
      <c r="DJ123" s="776"/>
      <c r="DK123" s="777"/>
      <c r="DL123" s="778">
        <v>51502</v>
      </c>
      <c r="DM123" s="776"/>
      <c r="DN123" s="776"/>
      <c r="DO123" s="776"/>
      <c r="DP123" s="777"/>
      <c r="DQ123" s="778">
        <v>46605</v>
      </c>
      <c r="DR123" s="776"/>
      <c r="DS123" s="776"/>
      <c r="DT123" s="776"/>
      <c r="DU123" s="777"/>
      <c r="DV123" s="820">
        <v>1.5</v>
      </c>
      <c r="DW123" s="821"/>
      <c r="DX123" s="821"/>
      <c r="DY123" s="821"/>
      <c r="DZ123" s="822"/>
    </row>
    <row r="124" spans="1:130" s="221" customFormat="1" ht="26.25" customHeight="1" thickBot="1" x14ac:dyDescent="0.2">
      <c r="A124" s="816"/>
      <c r="B124" s="817"/>
      <c r="C124" s="811" t="s">
        <v>473</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129</v>
      </c>
      <c r="AB124" s="776"/>
      <c r="AC124" s="776"/>
      <c r="AD124" s="776"/>
      <c r="AE124" s="777"/>
      <c r="AF124" s="778" t="s">
        <v>129</v>
      </c>
      <c r="AG124" s="776"/>
      <c r="AH124" s="776"/>
      <c r="AI124" s="776"/>
      <c r="AJ124" s="777"/>
      <c r="AK124" s="778" t="s">
        <v>129</v>
      </c>
      <c r="AL124" s="776"/>
      <c r="AM124" s="776"/>
      <c r="AN124" s="776"/>
      <c r="AO124" s="777"/>
      <c r="AP124" s="820" t="s">
        <v>129</v>
      </c>
      <c r="AQ124" s="821"/>
      <c r="AR124" s="821"/>
      <c r="AS124" s="821"/>
      <c r="AT124" s="822"/>
      <c r="AU124" s="823" t="s">
        <v>490</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v>39.799999999999997</v>
      </c>
      <c r="BR124" s="827"/>
      <c r="BS124" s="827"/>
      <c r="BT124" s="827"/>
      <c r="BU124" s="827"/>
      <c r="BV124" s="827">
        <v>38</v>
      </c>
      <c r="BW124" s="827"/>
      <c r="BX124" s="827"/>
      <c r="BY124" s="827"/>
      <c r="BZ124" s="827"/>
      <c r="CA124" s="827">
        <v>19.5</v>
      </c>
      <c r="CB124" s="827"/>
      <c r="CC124" s="827"/>
      <c r="CD124" s="827"/>
      <c r="CE124" s="827"/>
      <c r="CF124" s="722"/>
      <c r="CG124" s="723"/>
      <c r="CH124" s="723"/>
      <c r="CI124" s="723"/>
      <c r="CJ124" s="858"/>
      <c r="CK124" s="866"/>
      <c r="CL124" s="866"/>
      <c r="CM124" s="866"/>
      <c r="CN124" s="866"/>
      <c r="CO124" s="867"/>
      <c r="CP124" s="831" t="s">
        <v>491</v>
      </c>
      <c r="CQ124" s="832"/>
      <c r="CR124" s="832"/>
      <c r="CS124" s="832"/>
      <c r="CT124" s="832"/>
      <c r="CU124" s="832"/>
      <c r="CV124" s="832"/>
      <c r="CW124" s="832"/>
      <c r="CX124" s="832"/>
      <c r="CY124" s="832"/>
      <c r="CZ124" s="832"/>
      <c r="DA124" s="832"/>
      <c r="DB124" s="832"/>
      <c r="DC124" s="832"/>
      <c r="DD124" s="832"/>
      <c r="DE124" s="832"/>
      <c r="DF124" s="833"/>
      <c r="DG124" s="759">
        <v>30147</v>
      </c>
      <c r="DH124" s="760"/>
      <c r="DI124" s="760"/>
      <c r="DJ124" s="760"/>
      <c r="DK124" s="761"/>
      <c r="DL124" s="762">
        <v>35550</v>
      </c>
      <c r="DM124" s="760"/>
      <c r="DN124" s="760"/>
      <c r="DO124" s="760"/>
      <c r="DP124" s="761"/>
      <c r="DQ124" s="762">
        <v>41870</v>
      </c>
      <c r="DR124" s="760"/>
      <c r="DS124" s="760"/>
      <c r="DT124" s="760"/>
      <c r="DU124" s="761"/>
      <c r="DV124" s="844">
        <v>1.3</v>
      </c>
      <c r="DW124" s="845"/>
      <c r="DX124" s="845"/>
      <c r="DY124" s="845"/>
      <c r="DZ124" s="846"/>
    </row>
    <row r="125" spans="1:130" s="221" customFormat="1" ht="26.25" customHeight="1" x14ac:dyDescent="0.15">
      <c r="A125" s="816"/>
      <c r="B125" s="817"/>
      <c r="C125" s="811" t="s">
        <v>475</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129</v>
      </c>
      <c r="AB125" s="776"/>
      <c r="AC125" s="776"/>
      <c r="AD125" s="776"/>
      <c r="AE125" s="777"/>
      <c r="AF125" s="778" t="s">
        <v>129</v>
      </c>
      <c r="AG125" s="776"/>
      <c r="AH125" s="776"/>
      <c r="AI125" s="776"/>
      <c r="AJ125" s="777"/>
      <c r="AK125" s="778" t="s">
        <v>129</v>
      </c>
      <c r="AL125" s="776"/>
      <c r="AM125" s="776"/>
      <c r="AN125" s="776"/>
      <c r="AO125" s="777"/>
      <c r="AP125" s="820" t="s">
        <v>417</v>
      </c>
      <c r="AQ125" s="821"/>
      <c r="AR125" s="821"/>
      <c r="AS125" s="821"/>
      <c r="AT125" s="822"/>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7" t="s">
        <v>492</v>
      </c>
      <c r="CL125" s="848"/>
      <c r="CM125" s="848"/>
      <c r="CN125" s="848"/>
      <c r="CO125" s="849"/>
      <c r="CP125" s="856" t="s">
        <v>493</v>
      </c>
      <c r="CQ125" s="804"/>
      <c r="CR125" s="804"/>
      <c r="CS125" s="804"/>
      <c r="CT125" s="804"/>
      <c r="CU125" s="804"/>
      <c r="CV125" s="804"/>
      <c r="CW125" s="804"/>
      <c r="CX125" s="804"/>
      <c r="CY125" s="804"/>
      <c r="CZ125" s="804"/>
      <c r="DA125" s="804"/>
      <c r="DB125" s="804"/>
      <c r="DC125" s="804"/>
      <c r="DD125" s="804"/>
      <c r="DE125" s="804"/>
      <c r="DF125" s="805"/>
      <c r="DG125" s="857" t="s">
        <v>129</v>
      </c>
      <c r="DH125" s="838"/>
      <c r="DI125" s="838"/>
      <c r="DJ125" s="838"/>
      <c r="DK125" s="838"/>
      <c r="DL125" s="838" t="s">
        <v>129</v>
      </c>
      <c r="DM125" s="838"/>
      <c r="DN125" s="838"/>
      <c r="DO125" s="838"/>
      <c r="DP125" s="838"/>
      <c r="DQ125" s="838" t="s">
        <v>129</v>
      </c>
      <c r="DR125" s="838"/>
      <c r="DS125" s="838"/>
      <c r="DT125" s="838"/>
      <c r="DU125" s="838"/>
      <c r="DV125" s="839" t="s">
        <v>129</v>
      </c>
      <c r="DW125" s="839"/>
      <c r="DX125" s="839"/>
      <c r="DY125" s="839"/>
      <c r="DZ125" s="840"/>
    </row>
    <row r="126" spans="1:130" s="221" customFormat="1" ht="26.25" customHeight="1" thickBot="1" x14ac:dyDescent="0.2">
      <c r="A126" s="816"/>
      <c r="B126" s="817"/>
      <c r="C126" s="811" t="s">
        <v>477</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t="s">
        <v>129</v>
      </c>
      <c r="AB126" s="776"/>
      <c r="AC126" s="776"/>
      <c r="AD126" s="776"/>
      <c r="AE126" s="777"/>
      <c r="AF126" s="778" t="s">
        <v>129</v>
      </c>
      <c r="AG126" s="776"/>
      <c r="AH126" s="776"/>
      <c r="AI126" s="776"/>
      <c r="AJ126" s="777"/>
      <c r="AK126" s="778" t="s">
        <v>129</v>
      </c>
      <c r="AL126" s="776"/>
      <c r="AM126" s="776"/>
      <c r="AN126" s="776"/>
      <c r="AO126" s="777"/>
      <c r="AP126" s="820" t="s">
        <v>129</v>
      </c>
      <c r="AQ126" s="821"/>
      <c r="AR126" s="821"/>
      <c r="AS126" s="821"/>
      <c r="AT126" s="822"/>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0"/>
      <c r="CL126" s="851"/>
      <c r="CM126" s="851"/>
      <c r="CN126" s="851"/>
      <c r="CO126" s="852"/>
      <c r="CP126" s="811" t="s">
        <v>494</v>
      </c>
      <c r="CQ126" s="748"/>
      <c r="CR126" s="748"/>
      <c r="CS126" s="748"/>
      <c r="CT126" s="748"/>
      <c r="CU126" s="748"/>
      <c r="CV126" s="748"/>
      <c r="CW126" s="748"/>
      <c r="CX126" s="748"/>
      <c r="CY126" s="748"/>
      <c r="CZ126" s="748"/>
      <c r="DA126" s="748"/>
      <c r="DB126" s="748"/>
      <c r="DC126" s="748"/>
      <c r="DD126" s="748"/>
      <c r="DE126" s="748"/>
      <c r="DF126" s="749"/>
      <c r="DG126" s="812" t="s">
        <v>129</v>
      </c>
      <c r="DH126" s="813"/>
      <c r="DI126" s="813"/>
      <c r="DJ126" s="813"/>
      <c r="DK126" s="813"/>
      <c r="DL126" s="813" t="s">
        <v>417</v>
      </c>
      <c r="DM126" s="813"/>
      <c r="DN126" s="813"/>
      <c r="DO126" s="813"/>
      <c r="DP126" s="813"/>
      <c r="DQ126" s="813" t="s">
        <v>129</v>
      </c>
      <c r="DR126" s="813"/>
      <c r="DS126" s="813"/>
      <c r="DT126" s="813"/>
      <c r="DU126" s="813"/>
      <c r="DV126" s="790" t="s">
        <v>129</v>
      </c>
      <c r="DW126" s="790"/>
      <c r="DX126" s="790"/>
      <c r="DY126" s="790"/>
      <c r="DZ126" s="791"/>
    </row>
    <row r="127" spans="1:130" s="221" customFormat="1" ht="26.25" customHeight="1" x14ac:dyDescent="0.15">
      <c r="A127" s="818"/>
      <c r="B127" s="819"/>
      <c r="C127" s="834" t="s">
        <v>495</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75">
        <v>1446</v>
      </c>
      <c r="AB127" s="776"/>
      <c r="AC127" s="776"/>
      <c r="AD127" s="776"/>
      <c r="AE127" s="777"/>
      <c r="AF127" s="778">
        <v>4336</v>
      </c>
      <c r="AG127" s="776"/>
      <c r="AH127" s="776"/>
      <c r="AI127" s="776"/>
      <c r="AJ127" s="777"/>
      <c r="AK127" s="778">
        <v>3961</v>
      </c>
      <c r="AL127" s="776"/>
      <c r="AM127" s="776"/>
      <c r="AN127" s="776"/>
      <c r="AO127" s="777"/>
      <c r="AP127" s="820">
        <v>0.1</v>
      </c>
      <c r="AQ127" s="821"/>
      <c r="AR127" s="821"/>
      <c r="AS127" s="821"/>
      <c r="AT127" s="822"/>
      <c r="AU127" s="223"/>
      <c r="AV127" s="223"/>
      <c r="AW127" s="223"/>
      <c r="AX127" s="837" t="s">
        <v>496</v>
      </c>
      <c r="AY127" s="808"/>
      <c r="AZ127" s="808"/>
      <c r="BA127" s="808"/>
      <c r="BB127" s="808"/>
      <c r="BC127" s="808"/>
      <c r="BD127" s="808"/>
      <c r="BE127" s="809"/>
      <c r="BF127" s="807" t="s">
        <v>497</v>
      </c>
      <c r="BG127" s="808"/>
      <c r="BH127" s="808"/>
      <c r="BI127" s="808"/>
      <c r="BJ127" s="808"/>
      <c r="BK127" s="808"/>
      <c r="BL127" s="809"/>
      <c r="BM127" s="807" t="s">
        <v>498</v>
      </c>
      <c r="BN127" s="808"/>
      <c r="BO127" s="808"/>
      <c r="BP127" s="808"/>
      <c r="BQ127" s="808"/>
      <c r="BR127" s="808"/>
      <c r="BS127" s="809"/>
      <c r="BT127" s="807" t="s">
        <v>499</v>
      </c>
      <c r="BU127" s="808"/>
      <c r="BV127" s="808"/>
      <c r="BW127" s="808"/>
      <c r="BX127" s="808"/>
      <c r="BY127" s="808"/>
      <c r="BZ127" s="810"/>
      <c r="CA127" s="223"/>
      <c r="CB127" s="223"/>
      <c r="CC127" s="223"/>
      <c r="CD127" s="246"/>
      <c r="CE127" s="246"/>
      <c r="CF127" s="246"/>
      <c r="CG127" s="223"/>
      <c r="CH127" s="223"/>
      <c r="CI127" s="223"/>
      <c r="CJ127" s="245"/>
      <c r="CK127" s="850"/>
      <c r="CL127" s="851"/>
      <c r="CM127" s="851"/>
      <c r="CN127" s="851"/>
      <c r="CO127" s="852"/>
      <c r="CP127" s="811" t="s">
        <v>500</v>
      </c>
      <c r="CQ127" s="748"/>
      <c r="CR127" s="748"/>
      <c r="CS127" s="748"/>
      <c r="CT127" s="748"/>
      <c r="CU127" s="748"/>
      <c r="CV127" s="748"/>
      <c r="CW127" s="748"/>
      <c r="CX127" s="748"/>
      <c r="CY127" s="748"/>
      <c r="CZ127" s="748"/>
      <c r="DA127" s="748"/>
      <c r="DB127" s="748"/>
      <c r="DC127" s="748"/>
      <c r="DD127" s="748"/>
      <c r="DE127" s="748"/>
      <c r="DF127" s="749"/>
      <c r="DG127" s="812" t="s">
        <v>129</v>
      </c>
      <c r="DH127" s="813"/>
      <c r="DI127" s="813"/>
      <c r="DJ127" s="813"/>
      <c r="DK127" s="813"/>
      <c r="DL127" s="813" t="s">
        <v>129</v>
      </c>
      <c r="DM127" s="813"/>
      <c r="DN127" s="813"/>
      <c r="DO127" s="813"/>
      <c r="DP127" s="813"/>
      <c r="DQ127" s="813" t="s">
        <v>129</v>
      </c>
      <c r="DR127" s="813"/>
      <c r="DS127" s="813"/>
      <c r="DT127" s="813"/>
      <c r="DU127" s="813"/>
      <c r="DV127" s="790" t="s">
        <v>129</v>
      </c>
      <c r="DW127" s="790"/>
      <c r="DX127" s="790"/>
      <c r="DY127" s="790"/>
      <c r="DZ127" s="791"/>
    </row>
    <row r="128" spans="1:130" s="221" customFormat="1" ht="26.25" customHeight="1" thickBot="1" x14ac:dyDescent="0.2">
      <c r="A128" s="792" t="s">
        <v>501</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502</v>
      </c>
      <c r="X128" s="794"/>
      <c r="Y128" s="794"/>
      <c r="Z128" s="795"/>
      <c r="AA128" s="796">
        <v>2587</v>
      </c>
      <c r="AB128" s="797"/>
      <c r="AC128" s="797"/>
      <c r="AD128" s="797"/>
      <c r="AE128" s="798"/>
      <c r="AF128" s="799">
        <v>3653</v>
      </c>
      <c r="AG128" s="797"/>
      <c r="AH128" s="797"/>
      <c r="AI128" s="797"/>
      <c r="AJ128" s="798"/>
      <c r="AK128" s="799" t="s">
        <v>398</v>
      </c>
      <c r="AL128" s="797"/>
      <c r="AM128" s="797"/>
      <c r="AN128" s="797"/>
      <c r="AO128" s="798"/>
      <c r="AP128" s="800"/>
      <c r="AQ128" s="801"/>
      <c r="AR128" s="801"/>
      <c r="AS128" s="801"/>
      <c r="AT128" s="802"/>
      <c r="AU128" s="223"/>
      <c r="AV128" s="223"/>
      <c r="AW128" s="223"/>
      <c r="AX128" s="803" t="s">
        <v>503</v>
      </c>
      <c r="AY128" s="804"/>
      <c r="AZ128" s="804"/>
      <c r="BA128" s="804"/>
      <c r="BB128" s="804"/>
      <c r="BC128" s="804"/>
      <c r="BD128" s="804"/>
      <c r="BE128" s="805"/>
      <c r="BF128" s="782" t="s">
        <v>398</v>
      </c>
      <c r="BG128" s="783"/>
      <c r="BH128" s="783"/>
      <c r="BI128" s="783"/>
      <c r="BJ128" s="783"/>
      <c r="BK128" s="783"/>
      <c r="BL128" s="806"/>
      <c r="BM128" s="782">
        <v>15</v>
      </c>
      <c r="BN128" s="783"/>
      <c r="BO128" s="783"/>
      <c r="BP128" s="783"/>
      <c r="BQ128" s="783"/>
      <c r="BR128" s="783"/>
      <c r="BS128" s="806"/>
      <c r="BT128" s="782">
        <v>20</v>
      </c>
      <c r="BU128" s="783"/>
      <c r="BV128" s="783"/>
      <c r="BW128" s="783"/>
      <c r="BX128" s="783"/>
      <c r="BY128" s="783"/>
      <c r="BZ128" s="784"/>
      <c r="CA128" s="246"/>
      <c r="CB128" s="246"/>
      <c r="CC128" s="246"/>
      <c r="CD128" s="246"/>
      <c r="CE128" s="246"/>
      <c r="CF128" s="246"/>
      <c r="CG128" s="223"/>
      <c r="CH128" s="223"/>
      <c r="CI128" s="223"/>
      <c r="CJ128" s="245"/>
      <c r="CK128" s="853"/>
      <c r="CL128" s="854"/>
      <c r="CM128" s="854"/>
      <c r="CN128" s="854"/>
      <c r="CO128" s="855"/>
      <c r="CP128" s="785" t="s">
        <v>504</v>
      </c>
      <c r="CQ128" s="726"/>
      <c r="CR128" s="726"/>
      <c r="CS128" s="726"/>
      <c r="CT128" s="726"/>
      <c r="CU128" s="726"/>
      <c r="CV128" s="726"/>
      <c r="CW128" s="726"/>
      <c r="CX128" s="726"/>
      <c r="CY128" s="726"/>
      <c r="CZ128" s="726"/>
      <c r="DA128" s="726"/>
      <c r="DB128" s="726"/>
      <c r="DC128" s="726"/>
      <c r="DD128" s="726"/>
      <c r="DE128" s="726"/>
      <c r="DF128" s="727"/>
      <c r="DG128" s="786" t="s">
        <v>129</v>
      </c>
      <c r="DH128" s="787"/>
      <c r="DI128" s="787"/>
      <c r="DJ128" s="787"/>
      <c r="DK128" s="787"/>
      <c r="DL128" s="787" t="s">
        <v>129</v>
      </c>
      <c r="DM128" s="787"/>
      <c r="DN128" s="787"/>
      <c r="DO128" s="787"/>
      <c r="DP128" s="787"/>
      <c r="DQ128" s="787" t="s">
        <v>129</v>
      </c>
      <c r="DR128" s="787"/>
      <c r="DS128" s="787"/>
      <c r="DT128" s="787"/>
      <c r="DU128" s="787"/>
      <c r="DV128" s="788" t="s">
        <v>129</v>
      </c>
      <c r="DW128" s="788"/>
      <c r="DX128" s="788"/>
      <c r="DY128" s="788"/>
      <c r="DZ128" s="789"/>
    </row>
    <row r="129" spans="1:131" s="221" customFormat="1" ht="26.25" customHeight="1" x14ac:dyDescent="0.15">
      <c r="A129" s="770" t="s">
        <v>108</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505</v>
      </c>
      <c r="X129" s="773"/>
      <c r="Y129" s="773"/>
      <c r="Z129" s="774"/>
      <c r="AA129" s="775">
        <v>3042568</v>
      </c>
      <c r="AB129" s="776"/>
      <c r="AC129" s="776"/>
      <c r="AD129" s="776"/>
      <c r="AE129" s="777"/>
      <c r="AF129" s="778">
        <v>3312732</v>
      </c>
      <c r="AG129" s="776"/>
      <c r="AH129" s="776"/>
      <c r="AI129" s="776"/>
      <c r="AJ129" s="777"/>
      <c r="AK129" s="778">
        <v>3611165</v>
      </c>
      <c r="AL129" s="776"/>
      <c r="AM129" s="776"/>
      <c r="AN129" s="776"/>
      <c r="AO129" s="777"/>
      <c r="AP129" s="779"/>
      <c r="AQ129" s="780"/>
      <c r="AR129" s="780"/>
      <c r="AS129" s="780"/>
      <c r="AT129" s="781"/>
      <c r="AU129" s="224"/>
      <c r="AV129" s="224"/>
      <c r="AW129" s="224"/>
      <c r="AX129" s="747" t="s">
        <v>506</v>
      </c>
      <c r="AY129" s="748"/>
      <c r="AZ129" s="748"/>
      <c r="BA129" s="748"/>
      <c r="BB129" s="748"/>
      <c r="BC129" s="748"/>
      <c r="BD129" s="748"/>
      <c r="BE129" s="749"/>
      <c r="BF129" s="766" t="s">
        <v>129</v>
      </c>
      <c r="BG129" s="767"/>
      <c r="BH129" s="767"/>
      <c r="BI129" s="767"/>
      <c r="BJ129" s="767"/>
      <c r="BK129" s="767"/>
      <c r="BL129" s="768"/>
      <c r="BM129" s="766">
        <v>20</v>
      </c>
      <c r="BN129" s="767"/>
      <c r="BO129" s="767"/>
      <c r="BP129" s="767"/>
      <c r="BQ129" s="767"/>
      <c r="BR129" s="767"/>
      <c r="BS129" s="768"/>
      <c r="BT129" s="766">
        <v>30</v>
      </c>
      <c r="BU129" s="767"/>
      <c r="BV129" s="767"/>
      <c r="BW129" s="767"/>
      <c r="BX129" s="767"/>
      <c r="BY129" s="767"/>
      <c r="BZ129" s="76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0" t="s">
        <v>507</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508</v>
      </c>
      <c r="X130" s="773"/>
      <c r="Y130" s="773"/>
      <c r="Z130" s="774"/>
      <c r="AA130" s="775">
        <v>401534</v>
      </c>
      <c r="AB130" s="776"/>
      <c r="AC130" s="776"/>
      <c r="AD130" s="776"/>
      <c r="AE130" s="777"/>
      <c r="AF130" s="778">
        <v>423420</v>
      </c>
      <c r="AG130" s="776"/>
      <c r="AH130" s="776"/>
      <c r="AI130" s="776"/>
      <c r="AJ130" s="777"/>
      <c r="AK130" s="778">
        <v>462505</v>
      </c>
      <c r="AL130" s="776"/>
      <c r="AM130" s="776"/>
      <c r="AN130" s="776"/>
      <c r="AO130" s="777"/>
      <c r="AP130" s="779"/>
      <c r="AQ130" s="780"/>
      <c r="AR130" s="780"/>
      <c r="AS130" s="780"/>
      <c r="AT130" s="781"/>
      <c r="AU130" s="224"/>
      <c r="AV130" s="224"/>
      <c r="AW130" s="224"/>
      <c r="AX130" s="747" t="s">
        <v>509</v>
      </c>
      <c r="AY130" s="748"/>
      <c r="AZ130" s="748"/>
      <c r="BA130" s="748"/>
      <c r="BB130" s="748"/>
      <c r="BC130" s="748"/>
      <c r="BD130" s="748"/>
      <c r="BE130" s="749"/>
      <c r="BF130" s="750">
        <v>7.4</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510</v>
      </c>
      <c r="X131" s="757"/>
      <c r="Y131" s="757"/>
      <c r="Z131" s="758"/>
      <c r="AA131" s="759">
        <v>2641034</v>
      </c>
      <c r="AB131" s="760"/>
      <c r="AC131" s="760"/>
      <c r="AD131" s="760"/>
      <c r="AE131" s="761"/>
      <c r="AF131" s="762">
        <v>2889312</v>
      </c>
      <c r="AG131" s="760"/>
      <c r="AH131" s="760"/>
      <c r="AI131" s="760"/>
      <c r="AJ131" s="761"/>
      <c r="AK131" s="762">
        <v>3148660</v>
      </c>
      <c r="AL131" s="760"/>
      <c r="AM131" s="760"/>
      <c r="AN131" s="760"/>
      <c r="AO131" s="761"/>
      <c r="AP131" s="763"/>
      <c r="AQ131" s="764"/>
      <c r="AR131" s="764"/>
      <c r="AS131" s="764"/>
      <c r="AT131" s="765"/>
      <c r="AU131" s="224"/>
      <c r="AV131" s="224"/>
      <c r="AW131" s="224"/>
      <c r="AX131" s="725" t="s">
        <v>511</v>
      </c>
      <c r="AY131" s="726"/>
      <c r="AZ131" s="726"/>
      <c r="BA131" s="726"/>
      <c r="BB131" s="726"/>
      <c r="BC131" s="726"/>
      <c r="BD131" s="726"/>
      <c r="BE131" s="727"/>
      <c r="BF131" s="728">
        <v>19.5</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4" t="s">
        <v>512</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513</v>
      </c>
      <c r="W132" s="738"/>
      <c r="X132" s="738"/>
      <c r="Y132" s="738"/>
      <c r="Z132" s="739"/>
      <c r="AA132" s="740">
        <v>7.4469696340000002</v>
      </c>
      <c r="AB132" s="741"/>
      <c r="AC132" s="741"/>
      <c r="AD132" s="741"/>
      <c r="AE132" s="742"/>
      <c r="AF132" s="743">
        <v>7.1392774470000004</v>
      </c>
      <c r="AG132" s="741"/>
      <c r="AH132" s="741"/>
      <c r="AI132" s="741"/>
      <c r="AJ132" s="742"/>
      <c r="AK132" s="743">
        <v>7.788011408</v>
      </c>
      <c r="AL132" s="741"/>
      <c r="AM132" s="741"/>
      <c r="AN132" s="741"/>
      <c r="AO132" s="742"/>
      <c r="AP132" s="744"/>
      <c r="AQ132" s="745"/>
      <c r="AR132" s="745"/>
      <c r="AS132" s="745"/>
      <c r="AT132" s="74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514</v>
      </c>
      <c r="W133" s="717"/>
      <c r="X133" s="717"/>
      <c r="Y133" s="717"/>
      <c r="Z133" s="718"/>
      <c r="AA133" s="719">
        <v>7.7</v>
      </c>
      <c r="AB133" s="720"/>
      <c r="AC133" s="720"/>
      <c r="AD133" s="720"/>
      <c r="AE133" s="721"/>
      <c r="AF133" s="719">
        <v>7.5</v>
      </c>
      <c r="AG133" s="720"/>
      <c r="AH133" s="720"/>
      <c r="AI133" s="720"/>
      <c r="AJ133" s="721"/>
      <c r="AK133" s="719">
        <v>7.4</v>
      </c>
      <c r="AL133" s="720"/>
      <c r="AM133" s="720"/>
      <c r="AN133" s="720"/>
      <c r="AO133" s="721"/>
      <c r="AP133" s="722"/>
      <c r="AQ133" s="723"/>
      <c r="AR133" s="723"/>
      <c r="AS133" s="723"/>
      <c r="AT133" s="72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Z/pDBfjBLy29l0MziGpKZex6GHoyON7z+md7Nxq0VGV18aR5F9GUHw4961VGPDSm24FiTDgtfhp8tPyFhy3waw==" saltValue="nPdk39tWBlwNbwEeSEglY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8" zoomScale="80" zoomScaleNormal="85" zoomScaleSheetLayoutView="80" workbookViewId="0">
      <selection activeCell="B1" sqref="B1"/>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4XEpeTxTXbLK8J918uIlyutSb0yLc0VGxeb4LaHNPit9hI9v6PYW7Q7XQUNHV1bmfmSO0Cs1mGdpS0JWoJVBg==" saltValue="Py0a+xl8/kqDiZliraRT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516</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517</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7" t="s">
        <v>518</v>
      </c>
      <c r="AP7" s="263"/>
      <c r="AQ7" s="264" t="s">
        <v>519</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8"/>
      <c r="AP8" s="269" t="s">
        <v>520</v>
      </c>
      <c r="AQ8" s="270" t="s">
        <v>521</v>
      </c>
      <c r="AR8" s="271" t="s">
        <v>522</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9" t="s">
        <v>523</v>
      </c>
      <c r="AL9" s="1130"/>
      <c r="AM9" s="1130"/>
      <c r="AN9" s="1131"/>
      <c r="AO9" s="272">
        <v>965189</v>
      </c>
      <c r="AP9" s="272">
        <v>122860</v>
      </c>
      <c r="AQ9" s="273">
        <v>138005</v>
      </c>
      <c r="AR9" s="274">
        <v>-11</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9" t="s">
        <v>524</v>
      </c>
      <c r="AL10" s="1130"/>
      <c r="AM10" s="1130"/>
      <c r="AN10" s="1131"/>
      <c r="AO10" s="275">
        <v>145086</v>
      </c>
      <c r="AP10" s="275">
        <v>18468</v>
      </c>
      <c r="AQ10" s="276">
        <v>18944</v>
      </c>
      <c r="AR10" s="277">
        <v>-2.5</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9" t="s">
        <v>525</v>
      </c>
      <c r="AL11" s="1130"/>
      <c r="AM11" s="1130"/>
      <c r="AN11" s="1131"/>
      <c r="AO11" s="275">
        <v>493</v>
      </c>
      <c r="AP11" s="275">
        <v>63</v>
      </c>
      <c r="AQ11" s="276">
        <v>1141</v>
      </c>
      <c r="AR11" s="277">
        <v>-94.5</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9" t="s">
        <v>526</v>
      </c>
      <c r="AL12" s="1130"/>
      <c r="AM12" s="1130"/>
      <c r="AN12" s="1131"/>
      <c r="AO12" s="275" t="s">
        <v>527</v>
      </c>
      <c r="AP12" s="275" t="s">
        <v>527</v>
      </c>
      <c r="AQ12" s="276" t="s">
        <v>527</v>
      </c>
      <c r="AR12" s="277" t="s">
        <v>527</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9" t="s">
        <v>528</v>
      </c>
      <c r="AL13" s="1130"/>
      <c r="AM13" s="1130"/>
      <c r="AN13" s="1131"/>
      <c r="AO13" s="275">
        <v>32814</v>
      </c>
      <c r="AP13" s="275">
        <v>4177</v>
      </c>
      <c r="AQ13" s="276">
        <v>5446</v>
      </c>
      <c r="AR13" s="277">
        <v>-23.3</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9" t="s">
        <v>529</v>
      </c>
      <c r="AL14" s="1130"/>
      <c r="AM14" s="1130"/>
      <c r="AN14" s="1131"/>
      <c r="AO14" s="275">
        <v>18256</v>
      </c>
      <c r="AP14" s="275">
        <v>2324</v>
      </c>
      <c r="AQ14" s="276">
        <v>2970</v>
      </c>
      <c r="AR14" s="277">
        <v>-21.8</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32" t="s">
        <v>530</v>
      </c>
      <c r="AL15" s="1133"/>
      <c r="AM15" s="1133"/>
      <c r="AN15" s="1134"/>
      <c r="AO15" s="275">
        <v>-67029</v>
      </c>
      <c r="AP15" s="275">
        <v>-8532</v>
      </c>
      <c r="AQ15" s="276">
        <v>-11906</v>
      </c>
      <c r="AR15" s="277">
        <v>-28.3</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32" t="s">
        <v>190</v>
      </c>
      <c r="AL16" s="1133"/>
      <c r="AM16" s="1133"/>
      <c r="AN16" s="1134"/>
      <c r="AO16" s="275">
        <v>1094809</v>
      </c>
      <c r="AP16" s="275">
        <v>139360</v>
      </c>
      <c r="AQ16" s="276">
        <v>154600</v>
      </c>
      <c r="AR16" s="277">
        <v>-9.9</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531</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532</v>
      </c>
      <c r="AP20" s="284" t="s">
        <v>533</v>
      </c>
      <c r="AQ20" s="285" t="s">
        <v>534</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5" t="s">
        <v>535</v>
      </c>
      <c r="AL21" s="1136"/>
      <c r="AM21" s="1136"/>
      <c r="AN21" s="1137"/>
      <c r="AO21" s="288">
        <v>15.02</v>
      </c>
      <c r="AP21" s="289">
        <v>13.81</v>
      </c>
      <c r="AQ21" s="290">
        <v>1.21</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5" t="s">
        <v>536</v>
      </c>
      <c r="AL22" s="1136"/>
      <c r="AM22" s="1136"/>
      <c r="AN22" s="1137"/>
      <c r="AO22" s="293">
        <v>96.9</v>
      </c>
      <c r="AP22" s="294">
        <v>95.5</v>
      </c>
      <c r="AQ22" s="295">
        <v>1.4</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8" t="s">
        <v>537</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58"/>
    </row>
    <row r="27" spans="1:46" x14ac:dyDescent="0.15">
      <c r="A27" s="300"/>
      <c r="AO27" s="253"/>
      <c r="AP27" s="253"/>
      <c r="AQ27" s="253"/>
      <c r="AR27" s="253"/>
      <c r="AS27" s="253"/>
      <c r="AT27" s="253"/>
    </row>
    <row r="28" spans="1:46" ht="17.25" x14ac:dyDescent="0.15">
      <c r="A28" s="254" t="s">
        <v>538</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539</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7" t="s">
        <v>518</v>
      </c>
      <c r="AP30" s="263"/>
      <c r="AQ30" s="264" t="s">
        <v>519</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8"/>
      <c r="AP31" s="269" t="s">
        <v>520</v>
      </c>
      <c r="AQ31" s="270" t="s">
        <v>521</v>
      </c>
      <c r="AR31" s="271" t="s">
        <v>522</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9" t="s">
        <v>540</v>
      </c>
      <c r="AL32" s="1120"/>
      <c r="AM32" s="1120"/>
      <c r="AN32" s="1121"/>
      <c r="AO32" s="303">
        <v>468717</v>
      </c>
      <c r="AP32" s="303">
        <v>59664</v>
      </c>
      <c r="AQ32" s="304">
        <v>81359</v>
      </c>
      <c r="AR32" s="305">
        <v>-26.7</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9" t="s">
        <v>541</v>
      </c>
      <c r="AL33" s="1120"/>
      <c r="AM33" s="1120"/>
      <c r="AN33" s="1121"/>
      <c r="AO33" s="303" t="s">
        <v>527</v>
      </c>
      <c r="AP33" s="303" t="s">
        <v>527</v>
      </c>
      <c r="AQ33" s="304" t="s">
        <v>527</v>
      </c>
      <c r="AR33" s="305" t="s">
        <v>527</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9" t="s">
        <v>542</v>
      </c>
      <c r="AL34" s="1120"/>
      <c r="AM34" s="1120"/>
      <c r="AN34" s="1121"/>
      <c r="AO34" s="303" t="s">
        <v>527</v>
      </c>
      <c r="AP34" s="303" t="s">
        <v>527</v>
      </c>
      <c r="AQ34" s="304" t="s">
        <v>527</v>
      </c>
      <c r="AR34" s="305" t="s">
        <v>527</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9" t="s">
        <v>543</v>
      </c>
      <c r="AL35" s="1120"/>
      <c r="AM35" s="1120"/>
      <c r="AN35" s="1121"/>
      <c r="AO35" s="303">
        <v>169212</v>
      </c>
      <c r="AP35" s="303">
        <v>21539</v>
      </c>
      <c r="AQ35" s="304">
        <v>18647</v>
      </c>
      <c r="AR35" s="305">
        <v>15.5</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9" t="s">
        <v>544</v>
      </c>
      <c r="AL36" s="1120"/>
      <c r="AM36" s="1120"/>
      <c r="AN36" s="1121"/>
      <c r="AO36" s="303">
        <v>65833</v>
      </c>
      <c r="AP36" s="303">
        <v>8380</v>
      </c>
      <c r="AQ36" s="304">
        <v>4480</v>
      </c>
      <c r="AR36" s="305">
        <v>87.1</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9" t="s">
        <v>545</v>
      </c>
      <c r="AL37" s="1120"/>
      <c r="AM37" s="1120"/>
      <c r="AN37" s="1121"/>
      <c r="AO37" s="303">
        <v>3961</v>
      </c>
      <c r="AP37" s="303">
        <v>504</v>
      </c>
      <c r="AQ37" s="304">
        <v>815</v>
      </c>
      <c r="AR37" s="305">
        <v>-38.200000000000003</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2" t="s">
        <v>546</v>
      </c>
      <c r="AL38" s="1123"/>
      <c r="AM38" s="1123"/>
      <c r="AN38" s="1124"/>
      <c r="AO38" s="306" t="s">
        <v>527</v>
      </c>
      <c r="AP38" s="306" t="s">
        <v>527</v>
      </c>
      <c r="AQ38" s="307">
        <v>14</v>
      </c>
      <c r="AR38" s="295" t="s">
        <v>527</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2" t="s">
        <v>547</v>
      </c>
      <c r="AL39" s="1123"/>
      <c r="AM39" s="1123"/>
      <c r="AN39" s="1124"/>
      <c r="AO39" s="303" t="s">
        <v>527</v>
      </c>
      <c r="AP39" s="303" t="s">
        <v>527</v>
      </c>
      <c r="AQ39" s="304">
        <v>-4008</v>
      </c>
      <c r="AR39" s="305" t="s">
        <v>527</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9" t="s">
        <v>548</v>
      </c>
      <c r="AL40" s="1120"/>
      <c r="AM40" s="1120"/>
      <c r="AN40" s="1121"/>
      <c r="AO40" s="303">
        <v>-462505</v>
      </c>
      <c r="AP40" s="303">
        <v>-58873</v>
      </c>
      <c r="AQ40" s="304">
        <v>-68941</v>
      </c>
      <c r="AR40" s="305">
        <v>-14.6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5" t="s">
        <v>303</v>
      </c>
      <c r="AL41" s="1126"/>
      <c r="AM41" s="1126"/>
      <c r="AN41" s="1127"/>
      <c r="AO41" s="303">
        <v>245218</v>
      </c>
      <c r="AP41" s="303">
        <v>31214</v>
      </c>
      <c r="AQ41" s="304">
        <v>32367</v>
      </c>
      <c r="AR41" s="305">
        <v>-3.6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549</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550</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551</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12" t="s">
        <v>518</v>
      </c>
      <c r="AN49" s="1114" t="s">
        <v>552</v>
      </c>
      <c r="AO49" s="1115"/>
      <c r="AP49" s="1115"/>
      <c r="AQ49" s="1115"/>
      <c r="AR49" s="1116"/>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3"/>
      <c r="AN50" s="319" t="s">
        <v>553</v>
      </c>
      <c r="AO50" s="320" t="s">
        <v>554</v>
      </c>
      <c r="AP50" s="321" t="s">
        <v>555</v>
      </c>
      <c r="AQ50" s="322" t="s">
        <v>556</v>
      </c>
      <c r="AR50" s="323" t="s">
        <v>557</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558</v>
      </c>
      <c r="AL51" s="316"/>
      <c r="AM51" s="324">
        <v>1025442</v>
      </c>
      <c r="AN51" s="325">
        <v>120385</v>
      </c>
      <c r="AO51" s="326">
        <v>4.2</v>
      </c>
      <c r="AP51" s="327">
        <v>116162</v>
      </c>
      <c r="AQ51" s="328">
        <v>-3.1</v>
      </c>
      <c r="AR51" s="329">
        <v>7.3</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559</v>
      </c>
      <c r="AM52" s="332">
        <v>928253</v>
      </c>
      <c r="AN52" s="333">
        <v>108975</v>
      </c>
      <c r="AO52" s="334">
        <v>33.799999999999997</v>
      </c>
      <c r="AP52" s="335">
        <v>61562</v>
      </c>
      <c r="AQ52" s="336">
        <v>-7.4</v>
      </c>
      <c r="AR52" s="337">
        <v>41.2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560</v>
      </c>
      <c r="AL53" s="316"/>
      <c r="AM53" s="324">
        <v>757625</v>
      </c>
      <c r="AN53" s="325">
        <v>91050</v>
      </c>
      <c r="AO53" s="326">
        <v>-24.4</v>
      </c>
      <c r="AP53" s="327">
        <v>121449</v>
      </c>
      <c r="AQ53" s="328">
        <v>4.5999999999999996</v>
      </c>
      <c r="AR53" s="329">
        <v>-29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559</v>
      </c>
      <c r="AM54" s="332">
        <v>511877</v>
      </c>
      <c r="AN54" s="333">
        <v>61516</v>
      </c>
      <c r="AO54" s="334">
        <v>-43.6</v>
      </c>
      <c r="AP54" s="335">
        <v>62922</v>
      </c>
      <c r="AQ54" s="336">
        <v>2.2000000000000002</v>
      </c>
      <c r="AR54" s="337">
        <v>-45.8</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561</v>
      </c>
      <c r="AL55" s="316"/>
      <c r="AM55" s="324">
        <v>809504</v>
      </c>
      <c r="AN55" s="325">
        <v>99119</v>
      </c>
      <c r="AO55" s="326">
        <v>8.9</v>
      </c>
      <c r="AP55" s="327">
        <v>145139</v>
      </c>
      <c r="AQ55" s="328">
        <v>19.5</v>
      </c>
      <c r="AR55" s="329">
        <v>-10.6</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559</v>
      </c>
      <c r="AM56" s="332">
        <v>501197</v>
      </c>
      <c r="AN56" s="333">
        <v>61369</v>
      </c>
      <c r="AO56" s="334">
        <v>-0.2</v>
      </c>
      <c r="AP56" s="335">
        <v>83762</v>
      </c>
      <c r="AQ56" s="336">
        <v>33.1</v>
      </c>
      <c r="AR56" s="337">
        <v>-33.299999999999997</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562</v>
      </c>
      <c r="AL57" s="316"/>
      <c r="AM57" s="324">
        <v>1001858</v>
      </c>
      <c r="AN57" s="325">
        <v>124889</v>
      </c>
      <c r="AO57" s="326">
        <v>26</v>
      </c>
      <c r="AP57" s="327">
        <v>125391</v>
      </c>
      <c r="AQ57" s="328">
        <v>-13.6</v>
      </c>
      <c r="AR57" s="329">
        <v>39.6</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559</v>
      </c>
      <c r="AM58" s="332">
        <v>591306</v>
      </c>
      <c r="AN58" s="333">
        <v>73711</v>
      </c>
      <c r="AO58" s="334">
        <v>20.100000000000001</v>
      </c>
      <c r="AP58" s="335">
        <v>68516</v>
      </c>
      <c r="AQ58" s="336">
        <v>-18.2</v>
      </c>
      <c r="AR58" s="337">
        <v>38.299999999999997</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563</v>
      </c>
      <c r="AL59" s="316"/>
      <c r="AM59" s="324">
        <v>970903</v>
      </c>
      <c r="AN59" s="325">
        <v>123587</v>
      </c>
      <c r="AO59" s="326">
        <v>-1</v>
      </c>
      <c r="AP59" s="327">
        <v>138402</v>
      </c>
      <c r="AQ59" s="328">
        <v>10.4</v>
      </c>
      <c r="AR59" s="329">
        <v>-11.4</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559</v>
      </c>
      <c r="AM60" s="332">
        <v>614211</v>
      </c>
      <c r="AN60" s="333">
        <v>78184</v>
      </c>
      <c r="AO60" s="334">
        <v>6.1</v>
      </c>
      <c r="AP60" s="335">
        <v>70652</v>
      </c>
      <c r="AQ60" s="336">
        <v>3.1</v>
      </c>
      <c r="AR60" s="337">
        <v>3</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564</v>
      </c>
      <c r="AL61" s="338"/>
      <c r="AM61" s="339">
        <v>913066</v>
      </c>
      <c r="AN61" s="340">
        <v>111806</v>
      </c>
      <c r="AO61" s="341">
        <v>2.7</v>
      </c>
      <c r="AP61" s="342">
        <v>129309</v>
      </c>
      <c r="AQ61" s="343">
        <v>3.6</v>
      </c>
      <c r="AR61" s="329">
        <v>-0.9</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559</v>
      </c>
      <c r="AM62" s="332">
        <v>629369</v>
      </c>
      <c r="AN62" s="333">
        <v>76751</v>
      </c>
      <c r="AO62" s="334">
        <v>3.2</v>
      </c>
      <c r="AP62" s="335">
        <v>69483</v>
      </c>
      <c r="AQ62" s="336">
        <v>2.6</v>
      </c>
      <c r="AR62" s="337">
        <v>0.6</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k6NAaECV60qoSUYrXzAfApNyRkELQXIve7NCWtAjcmOHodU5rwtPZ8Lye3WtvC4T3sZkv/5i4rUmc3Bv9/mLIw==" saltValue="LvpEA6/ZWwC30rxCXYNDK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566</v>
      </c>
    </row>
    <row r="120" spans="125:125" ht="13.5" hidden="1" customHeight="1" x14ac:dyDescent="0.15"/>
    <row r="121" spans="125:125" ht="13.5" hidden="1" customHeight="1" x14ac:dyDescent="0.15">
      <c r="DU121" s="250"/>
    </row>
  </sheetData>
  <sheetProtection algorithmName="SHA-512" hashValue="pjVjLgwvFW4auuZaLUkpN2doi9OvhIZWHif3XNEZasNnqV+QrLGP5D+PBm+YmIMOrWl+0otCkooDyw4Yh0APSg==" saltValue="W0RQTfs/cdgP/VddWFwr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567</v>
      </c>
    </row>
  </sheetData>
  <sheetProtection algorithmName="SHA-512" hashValue="x1cWdlOmANpm/rutldnknPzXnzET0UpM5g9c2cc1dKK47NP3piRpS/As8SmWEwiUnFE5oXVuXrzOWemMXgkf/g==" saltValue="6PbDdSQ5E+WGmBZHB8AZ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62"/>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38" t="s">
        <v>3</v>
      </c>
      <c r="D47" s="1138"/>
      <c r="E47" s="1139"/>
      <c r="F47" s="11">
        <v>40.32</v>
      </c>
      <c r="G47" s="12">
        <v>33.79</v>
      </c>
      <c r="H47" s="12">
        <v>34.659999999999997</v>
      </c>
      <c r="I47" s="12">
        <v>32.28</v>
      </c>
      <c r="J47" s="13">
        <v>33.31</v>
      </c>
    </row>
    <row r="48" spans="2:10" ht="57.75" customHeight="1" x14ac:dyDescent="0.15">
      <c r="B48" s="14"/>
      <c r="C48" s="1140" t="s">
        <v>4</v>
      </c>
      <c r="D48" s="1140"/>
      <c r="E48" s="1141"/>
      <c r="F48" s="15">
        <v>9.24</v>
      </c>
      <c r="G48" s="16">
        <v>5.03</v>
      </c>
      <c r="H48" s="16">
        <v>3.4</v>
      </c>
      <c r="I48" s="16">
        <v>6.44</v>
      </c>
      <c r="J48" s="17">
        <v>7.63</v>
      </c>
    </row>
    <row r="49" spans="2:10" ht="57.75" customHeight="1" thickBot="1" x14ac:dyDescent="0.2">
      <c r="B49" s="18"/>
      <c r="C49" s="1142" t="s">
        <v>5</v>
      </c>
      <c r="D49" s="1142"/>
      <c r="E49" s="1143"/>
      <c r="F49" s="19" t="s">
        <v>573</v>
      </c>
      <c r="G49" s="20" t="s">
        <v>574</v>
      </c>
      <c r="H49" s="20" t="s">
        <v>575</v>
      </c>
      <c r="I49" s="20">
        <v>3.77</v>
      </c>
      <c r="J49" s="21">
        <v>5.41</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sheetData>
  <sheetProtection algorithmName="SHA-512" hashValue="OsaGZhyVJ0etN6NKseKkKRCZ5CAkHPx5iPEPmE0rl6gqzTVKiV6UpTZXUpYG7YLZxE4wgjkqqYGsX+l+ZiDUqA==" saltValue="U01ZF+dNYSxHU8JOPqky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2023-03-22T23:34:04Z</cp:lastPrinted>
  <dcterms:created xsi:type="dcterms:W3CDTF">2023-02-20T05:38:17Z</dcterms:created>
  <dcterms:modified xsi:type="dcterms:W3CDTF">2023-03-22T23:59:03Z</dcterms:modified>
  <cp:category/>
</cp:coreProperties>
</file>